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05" yWindow="-105" windowWidth="19425" windowHeight="1030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1" i="1"/>
  <c r="F108" l="1"/>
  <c r="F109" s="1"/>
  <c r="F110" s="1"/>
  <c r="F111" s="1"/>
  <c r="F112" s="1"/>
  <c r="F113" s="1"/>
  <c r="F99"/>
  <c r="F100" s="1"/>
  <c r="E135" l="1"/>
  <c r="E127"/>
  <c r="E117"/>
  <c r="E101"/>
  <c r="E95"/>
  <c r="E85"/>
  <c r="I65"/>
  <c r="E76"/>
  <c r="E59" l="1"/>
  <c r="E48"/>
  <c r="E35"/>
  <c r="E23"/>
  <c r="E12"/>
  <c r="D12"/>
  <c r="F5"/>
  <c r="F6" s="1"/>
  <c r="F7" s="1"/>
  <c r="F8" s="1"/>
  <c r="F9" s="1"/>
  <c r="F10" s="1"/>
  <c r="F11" s="1"/>
  <c r="D14" s="1"/>
  <c r="D23" s="1"/>
  <c r="F23" l="1"/>
  <c r="D24" s="1"/>
  <c r="F14"/>
  <c r="F15" s="1"/>
  <c r="F16" s="1"/>
  <c r="F17" s="1"/>
  <c r="F18" s="1"/>
  <c r="F19" s="1"/>
  <c r="F20" s="1"/>
  <c r="F21" s="1"/>
  <c r="F22" s="1"/>
  <c r="F25" s="1"/>
  <c r="F12"/>
  <c r="D13" s="1"/>
  <c r="F26" l="1"/>
  <c r="F27" s="1"/>
  <c r="F28" s="1"/>
  <c r="F29" s="1"/>
  <c r="F30" s="1"/>
  <c r="F31" s="1"/>
  <c r="F32" s="1"/>
  <c r="F33" s="1"/>
  <c r="F34" s="1"/>
  <c r="D25"/>
  <c r="D35" s="1"/>
  <c r="F35" s="1"/>
  <c r="D36" s="1"/>
  <c r="F37" l="1"/>
  <c r="F38" s="1"/>
  <c r="F39" s="1"/>
  <c r="F40" s="1"/>
  <c r="F41" s="1"/>
  <c r="F42" s="1"/>
  <c r="F43" s="1"/>
  <c r="F44" s="1"/>
  <c r="F45" s="1"/>
  <c r="F46" s="1"/>
  <c r="F47" s="1"/>
  <c r="D37"/>
  <c r="D48" s="1"/>
  <c r="F48" s="1"/>
  <c r="D49" s="1"/>
  <c r="D50" l="1"/>
  <c r="F50"/>
  <c r="F51" s="1"/>
  <c r="F52" s="1"/>
  <c r="F53" s="1"/>
  <c r="F54" s="1"/>
  <c r="F55" s="1"/>
  <c r="F56" s="1"/>
  <c r="F57" s="1"/>
  <c r="F58" s="1"/>
  <c r="D59" l="1"/>
  <c r="F59" s="1"/>
  <c r="D60" s="1"/>
  <c r="F61"/>
  <c r="D61"/>
  <c r="D76" s="1"/>
  <c r="F76" s="1"/>
  <c r="F62" l="1"/>
  <c r="F63" s="1"/>
  <c r="F64" s="1"/>
  <c r="F65" s="1"/>
  <c r="F66" s="1"/>
  <c r="F67" s="1"/>
  <c r="F68" s="1"/>
  <c r="F69" s="1"/>
  <c r="F70" s="1"/>
  <c r="F71" s="1"/>
  <c r="F72" s="1"/>
  <c r="F73" s="1"/>
  <c r="F74" s="1"/>
  <c r="F75" s="1"/>
  <c r="D77" l="1"/>
  <c r="D78"/>
  <c r="D85" l="1"/>
  <c r="F85" s="1"/>
  <c r="F78"/>
  <c r="F79" s="1"/>
  <c r="F80" s="1"/>
  <c r="F81" s="1"/>
  <c r="F82" s="1"/>
  <c r="F83" s="1"/>
  <c r="F84" s="1"/>
  <c r="F87" l="1"/>
  <c r="F88" s="1"/>
  <c r="F89" s="1"/>
  <c r="F90" s="1"/>
  <c r="F91" s="1"/>
  <c r="F92" s="1"/>
  <c r="F93" s="1"/>
  <c r="F94" s="1"/>
  <c r="D86"/>
  <c r="D87"/>
  <c r="D95" s="1"/>
  <c r="F95" s="1"/>
  <c r="D96" l="1"/>
  <c r="F97"/>
  <c r="F98" s="1"/>
  <c r="D97"/>
  <c r="D101" s="1"/>
  <c r="F101" s="1"/>
  <c r="F114" l="1"/>
  <c r="F115" s="1"/>
  <c r="F116" s="1"/>
  <c r="D103" l="1"/>
  <c r="D117" s="1"/>
  <c r="F117" s="1"/>
  <c r="F103"/>
  <c r="F104" s="1"/>
  <c r="F105" s="1"/>
  <c r="F106" s="1"/>
  <c r="F107" s="1"/>
  <c r="D102"/>
  <c r="F119"/>
  <c r="F120" s="1"/>
  <c r="F121" s="1"/>
  <c r="F122" s="1"/>
  <c r="F123" s="1"/>
  <c r="F124" s="1"/>
  <c r="F125" s="1"/>
  <c r="F126" s="1"/>
  <c r="D119"/>
  <c r="D127" s="1"/>
  <c r="F127" s="1"/>
  <c r="D118"/>
  <c r="F129" l="1"/>
  <c r="F130" s="1"/>
  <c r="F131" s="1"/>
  <c r="F132" s="1"/>
  <c r="F133" s="1"/>
  <c r="F134" s="1"/>
  <c r="D136" s="1"/>
  <c r="D128"/>
  <c r="D129"/>
  <c r="D135" s="1"/>
  <c r="F135" s="1"/>
</calcChain>
</file>

<file path=xl/sharedStrings.xml><?xml version="1.0" encoding="utf-8"?>
<sst xmlns="http://schemas.openxmlformats.org/spreadsheetml/2006/main" count="238" uniqueCount="165">
  <si>
    <t>LAPORAN KEUANGAN MUSHOLLA DARUSSALAM</t>
  </si>
  <si>
    <t>No.</t>
  </si>
  <si>
    <t>Tanggal</t>
  </si>
  <si>
    <t>Uraian</t>
  </si>
  <si>
    <t>Masuk</t>
  </si>
  <si>
    <t>Keluar</t>
  </si>
  <si>
    <t>Saldo</t>
  </si>
  <si>
    <t>Uang Kotak</t>
  </si>
  <si>
    <t>12 Januari 2023</t>
  </si>
  <si>
    <t>Kuas 3 + Porselen 3 + Cling 1</t>
  </si>
  <si>
    <t>17 Januari 2023</t>
  </si>
  <si>
    <t>Baterai Mic 6</t>
  </si>
  <si>
    <t>19 Januari 2023</t>
  </si>
  <si>
    <t>Kirim Do’a</t>
  </si>
  <si>
    <t>20 Januari 2023</t>
  </si>
  <si>
    <t>Listrik</t>
  </si>
  <si>
    <t>TAHUN 2023</t>
  </si>
  <si>
    <t>1 Januari 2023</t>
  </si>
  <si>
    <r>
      <t xml:space="preserve">Sisa Saldo </t>
    </r>
    <r>
      <rPr>
        <b/>
        <sz val="11"/>
        <color theme="1"/>
        <rFont val="Calibri"/>
        <family val="2"/>
        <scheme val="minor"/>
      </rPr>
      <t>(PER AKHIR TAHUN)</t>
    </r>
  </si>
  <si>
    <t>26 Januari 2023</t>
  </si>
  <si>
    <t>31 Januari 2023</t>
  </si>
  <si>
    <t>TOTAL</t>
  </si>
  <si>
    <t>Saldo Akhir Tanggal 31-01-2023</t>
  </si>
  <si>
    <t xml:space="preserve">Sisa Saldo Bulan Januari </t>
  </si>
  <si>
    <t>1 Februari 2023</t>
  </si>
  <si>
    <t>4 Februari 2023</t>
  </si>
  <si>
    <t>Anti Septic Gel</t>
  </si>
  <si>
    <t>6 Februari 2023</t>
  </si>
  <si>
    <t>9 Februari 2023</t>
  </si>
  <si>
    <t>Lem Silikon + Pompa Silikon</t>
  </si>
  <si>
    <t>14 Februari 2023</t>
  </si>
  <si>
    <t>20 Februari 2023</t>
  </si>
  <si>
    <t>13 Februari 2023</t>
  </si>
  <si>
    <t>23 Februari 2023</t>
  </si>
  <si>
    <t>Saldo Akhir Tanggal 28-02-2023</t>
  </si>
  <si>
    <t>1 Maret 2023</t>
  </si>
  <si>
    <t>Sisa Saldo Bulan Februari</t>
  </si>
  <si>
    <t>12 Maret 2023</t>
  </si>
  <si>
    <t>15 Maret 2023</t>
  </si>
  <si>
    <t>Spul Toa 2</t>
  </si>
  <si>
    <t>16 Maret 2023</t>
  </si>
  <si>
    <t>Jam Digital</t>
  </si>
  <si>
    <t>Kabel Dll</t>
  </si>
  <si>
    <t>17 Maret 2023</t>
  </si>
  <si>
    <t>22 Maret 2023</t>
  </si>
  <si>
    <t>Baterai 6</t>
  </si>
  <si>
    <t>Lampu Philip 2</t>
  </si>
  <si>
    <t>30 Maret 2023</t>
  </si>
  <si>
    <t>Donatur</t>
  </si>
  <si>
    <t>31 Maret 2023</t>
  </si>
  <si>
    <t>Renovasi + Perbaikan Atas + Ngecat</t>
  </si>
  <si>
    <t>Saldo Akhir Tanggal 31-03-2023</t>
  </si>
  <si>
    <t>Uang Kotak Taraweh 1 Bulan</t>
  </si>
  <si>
    <t>Mic Toa + Kabel</t>
  </si>
  <si>
    <t>Aqualizer + Kabel + Soket + Baterai 7</t>
  </si>
  <si>
    <t>Spul Toa 4</t>
  </si>
  <si>
    <t>Sound Card + Kabel + Soket</t>
  </si>
  <si>
    <t>Jasa Perbaikan Corong</t>
  </si>
  <si>
    <t>Saldo Akhir Tanggal 30-04-2023</t>
  </si>
  <si>
    <t>Sisa Saldo Bulan Maret</t>
  </si>
  <si>
    <t>Sisa Saldo Bulan April</t>
  </si>
  <si>
    <t>4 Mei 2023</t>
  </si>
  <si>
    <t>5 Mei 2023</t>
  </si>
  <si>
    <t>6 Mei 2023</t>
  </si>
  <si>
    <t>22 Mei 2023</t>
  </si>
  <si>
    <t>Besi</t>
  </si>
  <si>
    <t>Wipol 5</t>
  </si>
  <si>
    <t>Pengharum Ruangan + Baterai</t>
  </si>
  <si>
    <t>23 Mei 2023</t>
  </si>
  <si>
    <t>01 Mei 2023</t>
  </si>
  <si>
    <t>Saldo Akhir Tanggal 31-05-2023</t>
  </si>
  <si>
    <t>01 Juni 2023</t>
  </si>
  <si>
    <t>Sisa Saldo Bulan Mei</t>
  </si>
  <si>
    <t>Beli Lemari</t>
  </si>
  <si>
    <t>02 Juni 2023</t>
  </si>
  <si>
    <t>Lampu Philips 2</t>
  </si>
  <si>
    <t>Baterai 7</t>
  </si>
  <si>
    <t>Besi 1</t>
  </si>
  <si>
    <t>4 Juni 2023</t>
  </si>
  <si>
    <t>9 Juni 2023</t>
  </si>
  <si>
    <t>15 Juni 2023</t>
  </si>
  <si>
    <t>16 Juni 2023</t>
  </si>
  <si>
    <t>Cleantex 2 + Cleanzie 1</t>
  </si>
  <si>
    <t>17 Juni 2023</t>
  </si>
  <si>
    <t>20 Juni 2023</t>
  </si>
  <si>
    <t>22 Juni 2023</t>
  </si>
  <si>
    <t>23 Juni 2023</t>
  </si>
  <si>
    <t>Triplek</t>
  </si>
  <si>
    <t>Cat 1 Kg + Epoxy 1 Kg + Tiner 3 Kg</t>
  </si>
  <si>
    <t>25 Juni 2023</t>
  </si>
  <si>
    <t>26 Juni 2023</t>
  </si>
  <si>
    <t>27 Juni 2023</t>
  </si>
  <si>
    <t>Mic Condenser Krezt 818</t>
  </si>
  <si>
    <t>Beli Mesin Toa ZA 2240</t>
  </si>
  <si>
    <t>01 Juli 2023</t>
  </si>
  <si>
    <t>Sisa Saldo Bulan juni</t>
  </si>
  <si>
    <t>1 Juli 2023</t>
  </si>
  <si>
    <t>16 Juli 2023</t>
  </si>
  <si>
    <t>13 Juli 2023</t>
  </si>
  <si>
    <t>20 Juli 2023</t>
  </si>
  <si>
    <t>22 Juli 2023</t>
  </si>
  <si>
    <t>Pel Biru</t>
  </si>
  <si>
    <t>Saldo Akhir Tanggal 30-06-2023</t>
  </si>
  <si>
    <t>Saldo Akhir Tanggal 31-07-2023</t>
  </si>
  <si>
    <t>01 Agustus 2023</t>
  </si>
  <si>
    <t>Sisa Saldo Bulan Juli</t>
  </si>
  <si>
    <t>6 Agustus 2023</t>
  </si>
  <si>
    <t>8 Agustus 2023</t>
  </si>
  <si>
    <t>Lampu Philips 3</t>
  </si>
  <si>
    <t>14 Agustus 2023</t>
  </si>
  <si>
    <t>Pel Pelan</t>
  </si>
  <si>
    <t>21 Agustus 2023</t>
  </si>
  <si>
    <t>24 Agustus 2023</t>
  </si>
  <si>
    <t>Wipol 4</t>
  </si>
  <si>
    <t>27 Agustus 2023</t>
  </si>
  <si>
    <t>31 Agustus 2023</t>
  </si>
  <si>
    <t>Saldo Akhir Tanggal 31-08-2023</t>
  </si>
  <si>
    <t xml:space="preserve"> </t>
  </si>
  <si>
    <t>Sisa Saldo Bulan Agustus</t>
  </si>
  <si>
    <t>Sisa Saldo Bulan September</t>
  </si>
  <si>
    <t>Saldo Akhir Tanggal 31-09-2023</t>
  </si>
  <si>
    <t>1 Oktober 2023</t>
  </si>
  <si>
    <t>5 Oktober 2023</t>
  </si>
  <si>
    <t>16 Oktober 2023</t>
  </si>
  <si>
    <t>19 Oktober 2023</t>
  </si>
  <si>
    <t>Saklar + Saklar Double + Stop Kontak Atlantik</t>
  </si>
  <si>
    <t>Kipas Angin Atas</t>
  </si>
  <si>
    <t>Kabel Audio</t>
  </si>
  <si>
    <t>Jasa Dll</t>
  </si>
  <si>
    <t>22 Oktober 2023</t>
  </si>
  <si>
    <t>Cleantez 2 + Cleanzie 2 + Kuas 2</t>
  </si>
  <si>
    <t>26 Oktober 2023</t>
  </si>
  <si>
    <t>27 Oktober 2023</t>
  </si>
  <si>
    <t>Alat Pel 2</t>
  </si>
  <si>
    <t xml:space="preserve">Sisa Saldo Bulan Oktober </t>
  </si>
  <si>
    <t>Jepit Mic Wirelles 2</t>
  </si>
  <si>
    <t>Lampu Philips 1</t>
  </si>
  <si>
    <t>Klorin Filter Air</t>
  </si>
  <si>
    <t>Stand Mic Pendek</t>
  </si>
  <si>
    <t>Stainless</t>
  </si>
  <si>
    <t>Saldo Akhir Tanggal 31-11-2023</t>
  </si>
  <si>
    <t>Sisa Saldo Bulan November</t>
  </si>
  <si>
    <t>4 Desember 2023</t>
  </si>
  <si>
    <t>Mic Condenser Krezt</t>
  </si>
  <si>
    <t>17 Desember 2023</t>
  </si>
  <si>
    <t>24 Desember 2023</t>
  </si>
  <si>
    <t>Karet Siku + Roda</t>
  </si>
  <si>
    <t>28 Desember 2023</t>
  </si>
  <si>
    <t>Cleantex 3</t>
  </si>
  <si>
    <t>30 Desember 2023</t>
  </si>
  <si>
    <t>Pasir Media Filter</t>
  </si>
  <si>
    <t>20 Setember 2023</t>
  </si>
  <si>
    <t>21 Setember 2023</t>
  </si>
  <si>
    <t>Denda PLN + Tambah Daya</t>
  </si>
  <si>
    <t>Perbaikan Ampli ( Tambah Pendingin + Ganti Elco + Kabel + Jack Jasa Dll )</t>
  </si>
  <si>
    <t>Mengetahui,</t>
  </si>
  <si>
    <t>Ketua Takmir</t>
  </si>
  <si>
    <t>Sekertaris</t>
  </si>
  <si>
    <t>Bendahara</t>
  </si>
  <si>
    <t>Achmad Suwaji</t>
  </si>
  <si>
    <t>Sulistiyono</t>
  </si>
  <si>
    <t>Ragil</t>
  </si>
  <si>
    <t>Pel Pelan + Kain Pel Reffil</t>
  </si>
  <si>
    <t>UTANG</t>
  </si>
  <si>
    <t>TOTAL UTANG</t>
  </si>
</sst>
</file>

<file path=xl/styles.xml><?xml version="1.0" encoding="utf-8"?>
<styleSheet xmlns="http://schemas.openxmlformats.org/spreadsheetml/2006/main">
  <numFmts count="8">
    <numFmt numFmtId="42" formatCode="_(&quot;Rp&quot;* #,##0_);_(&quot;Rp&quot;* \(#,##0\);_(&quot;Rp&quot;* &quot;-&quot;_);_(@_)"/>
    <numFmt numFmtId="164" formatCode="&quot;Rp&quot;#,##0;[Red]\-&quot;Rp&quot;#,##0"/>
    <numFmt numFmtId="165" formatCode="_-&quot;Rp&quot;* #,##0.00_-;\-&quot;Rp&quot;* #,##0.00_-;_-&quot;Rp&quot;* &quot;-&quot;??_-;_-@_-"/>
    <numFmt numFmtId="166" formatCode="_([$Rp-421]* #,##0_);_([$Rp-421]* \(#,##0\);_([$Rp-421]* &quot;-&quot;??_);_(@_)"/>
    <numFmt numFmtId="167" formatCode="[$-F800]dddd\,\ mmmm\ dd\,\ yyyy"/>
    <numFmt numFmtId="168" formatCode="&quot;Rp&quot;#,##0"/>
    <numFmt numFmtId="169" formatCode="_-[$Rp-3809]* #,##0_-;\-[$Rp-3809]* #,##0_-;_-[$Rp-3809]* &quot;-&quot;??_-;_-@_-"/>
    <numFmt numFmtId="170" formatCode="_-&quot;Rp&quot;* #,##0_-;\-&quot;Rp&quot;* #,##0_-;_-&quot;Rp&quot;* &quot;-&quot;??_-;_-@_-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left"/>
    </xf>
    <xf numFmtId="42" fontId="1" fillId="0" borderId="3" xfId="0" applyNumberFormat="1" applyFont="1" applyBorder="1"/>
    <xf numFmtId="42" fontId="1" fillId="0" borderId="4" xfId="0" applyNumberFormat="1" applyFont="1" applyBorder="1"/>
    <xf numFmtId="42" fontId="1" fillId="0" borderId="5" xfId="0" applyNumberFormat="1" applyFont="1" applyBorder="1"/>
    <xf numFmtId="42" fontId="1" fillId="0" borderId="2" xfId="0" applyNumberFormat="1" applyFont="1" applyBorder="1"/>
    <xf numFmtId="0" fontId="0" fillId="0" borderId="0" xfId="0" applyAlignment="1">
      <alignment wrapText="1"/>
    </xf>
    <xf numFmtId="0" fontId="2" fillId="0" borderId="2" xfId="0" applyFont="1" applyBorder="1" applyAlignment="1">
      <alignment horizontal="left" vertical="center"/>
    </xf>
    <xf numFmtId="168" fontId="2" fillId="2" borderId="5" xfId="0" applyNumberFormat="1" applyFont="1" applyFill="1" applyBorder="1" applyAlignment="1">
      <alignment horizontal="left" vertical="center" wrapText="1" indent="1"/>
    </xf>
    <xf numFmtId="168" fontId="2" fillId="2" borderId="5" xfId="0" applyNumberFormat="1" applyFont="1" applyFill="1" applyBorder="1" applyAlignment="1">
      <alignment horizontal="left" vertical="center" wrapText="1"/>
    </xf>
    <xf numFmtId="168" fontId="2" fillId="2" borderId="10" xfId="0" applyNumberFormat="1" applyFont="1" applyFill="1" applyBorder="1" applyAlignment="1">
      <alignment horizontal="left" vertical="center" wrapText="1" indent="1"/>
    </xf>
    <xf numFmtId="168" fontId="2" fillId="2" borderId="7" xfId="0" applyNumberFormat="1" applyFont="1" applyFill="1" applyBorder="1" applyAlignment="1">
      <alignment horizontal="left" vertical="center" wrapText="1" indent="1"/>
    </xf>
    <xf numFmtId="14" fontId="2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 wrapText="1" indent="1"/>
    </xf>
    <xf numFmtId="42" fontId="2" fillId="2" borderId="2" xfId="0" applyNumberFormat="1" applyFont="1" applyFill="1" applyBorder="1" applyAlignment="1">
      <alignment horizontal="left" vertical="center" wrapText="1" indent="1"/>
    </xf>
    <xf numFmtId="170" fontId="2" fillId="2" borderId="2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wrapText="1"/>
    </xf>
    <xf numFmtId="165" fontId="3" fillId="0" borderId="2" xfId="0" applyNumberFormat="1" applyFont="1" applyBorder="1" applyAlignment="1">
      <alignment horizontal="center"/>
    </xf>
    <xf numFmtId="165" fontId="2" fillId="2" borderId="2" xfId="0" applyNumberFormat="1" applyFont="1" applyFill="1" applyBorder="1" applyAlignment="1">
      <alignment horizontal="center" wrapText="1"/>
    </xf>
    <xf numFmtId="170" fontId="2" fillId="2" borderId="2" xfId="0" applyNumberFormat="1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1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165" fontId="0" fillId="0" borderId="0" xfId="0" applyNumberFormat="1" applyBorder="1" applyAlignment="1">
      <alignment horizontal="center"/>
    </xf>
    <xf numFmtId="165" fontId="0" fillId="0" borderId="0" xfId="0" applyNumberFormat="1" applyBorder="1"/>
    <xf numFmtId="165" fontId="1" fillId="0" borderId="0" xfId="0" applyNumberFormat="1" applyFont="1" applyBorder="1"/>
    <xf numFmtId="165" fontId="4" fillId="0" borderId="0" xfId="0" applyNumberFormat="1" applyFont="1" applyBorder="1" applyAlignment="1">
      <alignment horizontal="left" vertical="center"/>
    </xf>
    <xf numFmtId="165" fontId="4" fillId="0" borderId="0" xfId="0" applyNumberFormat="1" applyFont="1" applyBorder="1" applyAlignment="1">
      <alignment horizontal="center"/>
    </xf>
    <xf numFmtId="165" fontId="5" fillId="0" borderId="0" xfId="0" applyNumberFormat="1" applyFont="1" applyBorder="1"/>
    <xf numFmtId="14" fontId="3" fillId="0" borderId="0" xfId="0" applyNumberFormat="1" applyFont="1" applyBorder="1" applyAlignment="1"/>
    <xf numFmtId="167" fontId="2" fillId="0" borderId="2" xfId="0" applyNumberFormat="1" applyFont="1" applyBorder="1" applyAlignment="1">
      <alignment horizontal="center"/>
    </xf>
    <xf numFmtId="167" fontId="2" fillId="2" borderId="2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/>
    </xf>
    <xf numFmtId="14" fontId="0" fillId="0" borderId="2" xfId="0" applyNumberFormat="1" applyFont="1" applyBorder="1" applyAlignment="1">
      <alignment horizontal="center"/>
    </xf>
    <xf numFmtId="0" fontId="0" fillId="0" borderId="2" xfId="0" applyFont="1" applyBorder="1"/>
    <xf numFmtId="166" fontId="0" fillId="0" borderId="2" xfId="0" applyNumberFormat="1" applyFont="1" applyBorder="1"/>
    <xf numFmtId="0" fontId="0" fillId="0" borderId="2" xfId="0" applyFont="1" applyBorder="1" applyAlignment="1">
      <alignment horizontal="left"/>
    </xf>
    <xf numFmtId="42" fontId="0" fillId="0" borderId="2" xfId="0" applyNumberFormat="1" applyFont="1" applyBorder="1"/>
    <xf numFmtId="167" fontId="0" fillId="0" borderId="2" xfId="0" applyNumberFormat="1" applyFont="1" applyBorder="1" applyAlignment="1">
      <alignment horizontal="center"/>
    </xf>
    <xf numFmtId="167" fontId="0" fillId="0" borderId="2" xfId="0" applyNumberFormat="1" applyFont="1" applyBorder="1" applyAlignment="1">
      <alignment horizontal="center" vertical="center"/>
    </xf>
    <xf numFmtId="164" fontId="0" fillId="0" borderId="2" xfId="0" applyNumberFormat="1" applyFont="1" applyBorder="1" applyAlignment="1">
      <alignment horizontal="center"/>
    </xf>
    <xf numFmtId="0" fontId="0" fillId="0" borderId="2" xfId="0" applyFont="1" applyBorder="1" applyAlignment="1">
      <alignment wrapText="1"/>
    </xf>
    <xf numFmtId="42" fontId="0" fillId="0" borderId="2" xfId="0" applyNumberFormat="1" applyFont="1" applyBorder="1" applyAlignment="1">
      <alignment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42" fontId="0" fillId="0" borderId="2" xfId="0" applyNumberFormat="1" applyFont="1" applyBorder="1" applyAlignment="1">
      <alignment vertical="center" wrapText="1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169" fontId="0" fillId="0" borderId="2" xfId="0" applyNumberFormat="1" applyFont="1" applyBorder="1" applyAlignment="1">
      <alignment horizontal="center"/>
    </xf>
    <xf numFmtId="165" fontId="0" fillId="0" borderId="2" xfId="0" applyNumberFormat="1" applyFont="1" applyBorder="1" applyAlignment="1">
      <alignment horizontal="center"/>
    </xf>
    <xf numFmtId="165" fontId="0" fillId="0" borderId="2" xfId="0" applyNumberFormat="1" applyFont="1" applyBorder="1"/>
    <xf numFmtId="0" fontId="0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/>
    <xf numFmtId="167" fontId="2" fillId="2" borderId="6" xfId="0" applyNumberFormat="1" applyFont="1" applyFill="1" applyBorder="1" applyAlignment="1">
      <alignment horizontal="center" vertical="center" wrapText="1"/>
    </xf>
    <xf numFmtId="167" fontId="2" fillId="2" borderId="9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/>
    <xf numFmtId="0" fontId="0" fillId="0" borderId="2" xfId="0" applyFont="1" applyFill="1" applyBorder="1" applyAlignment="1">
      <alignment horizontal="left"/>
    </xf>
    <xf numFmtId="164" fontId="0" fillId="0" borderId="2" xfId="0" applyNumberFormat="1" applyFont="1" applyBorder="1" applyAlignment="1">
      <alignment horizontal="right"/>
    </xf>
    <xf numFmtId="42" fontId="0" fillId="0" borderId="2" xfId="0" applyNumberFormat="1" applyFont="1" applyBorder="1" applyAlignment="1">
      <alignment horizontal="right"/>
    </xf>
    <xf numFmtId="0" fontId="0" fillId="0" borderId="2" xfId="0" applyFont="1" applyBorder="1" applyAlignment="1">
      <alignment horizontal="right"/>
    </xf>
    <xf numFmtId="42" fontId="2" fillId="0" borderId="8" xfId="0" applyNumberFormat="1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164" fontId="2" fillId="2" borderId="2" xfId="0" applyNumberFormat="1" applyFont="1" applyFill="1" applyBorder="1" applyAlignment="1">
      <alignment vertical="center" wrapText="1"/>
    </xf>
    <xf numFmtId="164" fontId="2" fillId="2" borderId="2" xfId="0" applyNumberFormat="1" applyFont="1" applyFill="1" applyBorder="1" applyAlignment="1">
      <alignment horizontal="right" vertical="center" wrapText="1"/>
    </xf>
    <xf numFmtId="42" fontId="1" fillId="0" borderId="5" xfId="0" applyNumberFormat="1" applyFont="1" applyBorder="1" applyAlignment="1">
      <alignment horizontal="right"/>
    </xf>
    <xf numFmtId="165" fontId="0" fillId="0" borderId="2" xfId="0" applyNumberFormat="1" applyFont="1" applyBorder="1" applyAlignment="1"/>
    <xf numFmtId="170" fontId="2" fillId="2" borderId="2" xfId="0" applyNumberFormat="1" applyFont="1" applyFill="1" applyBorder="1" applyAlignment="1">
      <alignment wrapText="1"/>
    </xf>
    <xf numFmtId="170" fontId="2" fillId="0" borderId="2" xfId="0" applyNumberFormat="1" applyFont="1" applyBorder="1" applyAlignment="1"/>
    <xf numFmtId="42" fontId="1" fillId="0" borderId="5" xfId="0" applyNumberFormat="1" applyFont="1" applyBorder="1" applyAlignment="1"/>
    <xf numFmtId="165" fontId="0" fillId="0" borderId="2" xfId="0" applyNumberFormat="1" applyFont="1" applyBorder="1" applyAlignment="1">
      <alignment horizontal="right"/>
    </xf>
    <xf numFmtId="170" fontId="2" fillId="2" borderId="2" xfId="0" applyNumberFormat="1" applyFont="1" applyFill="1" applyBorder="1" applyAlignment="1">
      <alignment horizontal="right" wrapText="1"/>
    </xf>
    <xf numFmtId="170" fontId="2" fillId="0" borderId="2" xfId="0" applyNumberFormat="1" applyFont="1" applyBorder="1" applyAlignment="1">
      <alignment horizontal="right"/>
    </xf>
    <xf numFmtId="42" fontId="1" fillId="0" borderId="2" xfId="0" applyNumberFormat="1" applyFont="1" applyBorder="1" applyAlignment="1">
      <alignment horizontal="right"/>
    </xf>
    <xf numFmtId="42" fontId="1" fillId="0" borderId="2" xfId="0" applyNumberFormat="1" applyFont="1" applyBorder="1" applyAlignment="1"/>
    <xf numFmtId="42" fontId="2" fillId="2" borderId="2" xfId="0" applyNumberFormat="1" applyFont="1" applyFill="1" applyBorder="1" applyAlignment="1">
      <alignment horizontal="right" vertical="center" wrapText="1" indent="1"/>
    </xf>
    <xf numFmtId="42" fontId="3" fillId="0" borderId="8" xfId="0" applyNumberFormat="1" applyFont="1" applyBorder="1" applyAlignment="1">
      <alignment horizontal="right"/>
    </xf>
    <xf numFmtId="42" fontId="3" fillId="0" borderId="2" xfId="0" applyNumberFormat="1" applyFont="1" applyBorder="1" applyAlignment="1">
      <alignment horizontal="right"/>
    </xf>
    <xf numFmtId="42" fontId="2" fillId="0" borderId="2" xfId="0" applyNumberFormat="1" applyFont="1" applyBorder="1" applyAlignment="1">
      <alignment horizontal="right"/>
    </xf>
    <xf numFmtId="42" fontId="2" fillId="2" borderId="2" xfId="0" applyNumberFormat="1" applyFont="1" applyFill="1" applyBorder="1" applyAlignment="1">
      <alignment vertical="center" wrapText="1"/>
    </xf>
    <xf numFmtId="42" fontId="2" fillId="0" borderId="2" xfId="0" applyNumberFormat="1" applyFont="1" applyBorder="1" applyAlignment="1">
      <alignment horizontal="right" vertical="center"/>
    </xf>
    <xf numFmtId="42" fontId="2" fillId="0" borderId="5" xfId="0" applyNumberFormat="1" applyFont="1" applyBorder="1" applyAlignment="1">
      <alignment horizontal="right" vertical="center"/>
    </xf>
    <xf numFmtId="42" fontId="2" fillId="2" borderId="0" xfId="0" applyNumberFormat="1" applyFont="1" applyFill="1" applyAlignment="1">
      <alignment horizontal="right" vertical="center" wrapText="1"/>
    </xf>
    <xf numFmtId="42" fontId="2" fillId="2" borderId="2" xfId="0" applyNumberFormat="1" applyFont="1" applyFill="1" applyBorder="1" applyAlignment="1">
      <alignment horizontal="right" vertical="center" wrapText="1"/>
    </xf>
    <xf numFmtId="42" fontId="2" fillId="2" borderId="6" xfId="0" applyNumberFormat="1" applyFont="1" applyFill="1" applyBorder="1" applyAlignment="1">
      <alignment horizontal="right" vertical="center" wrapText="1"/>
    </xf>
    <xf numFmtId="42" fontId="2" fillId="0" borderId="5" xfId="0" applyNumberFormat="1" applyFont="1" applyBorder="1" applyAlignment="1">
      <alignment horizontal="right"/>
    </xf>
    <xf numFmtId="42" fontId="2" fillId="2" borderId="7" xfId="0" applyNumberFormat="1" applyFont="1" applyFill="1" applyBorder="1" applyAlignment="1">
      <alignment horizontal="right" vertical="center" wrapText="1"/>
    </xf>
    <xf numFmtId="42" fontId="2" fillId="2" borderId="5" xfId="0" applyNumberFormat="1" applyFont="1" applyFill="1" applyBorder="1" applyAlignment="1">
      <alignment horizontal="right" vertical="center" wrapText="1"/>
    </xf>
    <xf numFmtId="42" fontId="0" fillId="0" borderId="2" xfId="0" applyNumberFormat="1" applyFont="1" applyBorder="1" applyAlignment="1">
      <alignment horizontal="right" vertical="center"/>
    </xf>
    <xf numFmtId="42" fontId="1" fillId="0" borderId="3" xfId="0" applyNumberFormat="1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14" fontId="5" fillId="0" borderId="0" xfId="0" applyNumberFormat="1" applyFont="1" applyBorder="1" applyAlignment="1">
      <alignment horizontal="center"/>
    </xf>
    <xf numFmtId="14" fontId="5" fillId="0" borderId="0" xfId="0" applyNumberFormat="1" applyFont="1" applyBorder="1" applyAlignment="1"/>
    <xf numFmtId="42" fontId="7" fillId="0" borderId="0" xfId="0" applyNumberFormat="1" applyFont="1" applyBorder="1"/>
    <xf numFmtId="14" fontId="7" fillId="0" borderId="0" xfId="0" applyNumberFormat="1" applyFont="1" applyBorder="1" applyAlignment="1">
      <alignment horizontal="center"/>
    </xf>
    <xf numFmtId="0" fontId="7" fillId="0" borderId="0" xfId="0" applyFont="1" applyBorder="1"/>
    <xf numFmtId="166" fontId="7" fillId="0" borderId="0" xfId="0" applyNumberFormat="1" applyFont="1" applyBorder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5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14" fontId="5" fillId="0" borderId="0" xfId="0" applyNumberFormat="1" applyFont="1" applyBorder="1" applyAlignment="1">
      <alignment horizontal="center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165" fontId="1" fillId="0" borderId="3" xfId="0" applyNumberFormat="1" applyFont="1" applyBorder="1" applyAlignment="1">
      <alignment horizontal="center"/>
    </xf>
    <xf numFmtId="165" fontId="1" fillId="0" borderId="4" xfId="0" applyNumberFormat="1" applyFont="1" applyBorder="1" applyAlignment="1">
      <alignment horizontal="center"/>
    </xf>
    <xf numFmtId="165" fontId="1" fillId="0" borderId="5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3" xfId="0" applyNumberFormat="1" applyFont="1" applyBorder="1" applyAlignment="1">
      <alignment horizontal="right"/>
    </xf>
    <xf numFmtId="165" fontId="1" fillId="0" borderId="4" xfId="0" applyNumberFormat="1" applyFont="1" applyBorder="1" applyAlignment="1">
      <alignment horizontal="right"/>
    </xf>
    <xf numFmtId="165" fontId="1" fillId="0" borderId="5" xfId="0" applyNumberFormat="1" applyFont="1" applyBorder="1" applyAlignment="1">
      <alignment horizontal="right"/>
    </xf>
    <xf numFmtId="0" fontId="1" fillId="0" borderId="2" xfId="0" applyFont="1" applyBorder="1" applyAlignment="1">
      <alignment horizontal="left" wrapText="1"/>
    </xf>
    <xf numFmtId="165" fontId="1" fillId="0" borderId="2" xfId="0" applyNumberFormat="1" applyFont="1" applyBorder="1" applyAlignment="1">
      <alignment horizontal="center"/>
    </xf>
    <xf numFmtId="14" fontId="8" fillId="0" borderId="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51"/>
  <sheetViews>
    <sheetView tabSelected="1" zoomScaleNormal="100" workbookViewId="0">
      <selection activeCell="F59" sqref="A1:F59"/>
    </sheetView>
  </sheetViews>
  <sheetFormatPr defaultRowHeight="15"/>
  <cols>
    <col min="2" max="2" width="21.85546875" bestFit="1" customWidth="1"/>
    <col min="3" max="3" width="27.85546875" customWidth="1"/>
    <col min="4" max="4" width="16.7109375" bestFit="1" customWidth="1"/>
    <col min="5" max="5" width="17.85546875" customWidth="1"/>
    <col min="6" max="6" width="21.7109375" customWidth="1"/>
  </cols>
  <sheetData>
    <row r="1" spans="1:6">
      <c r="A1" s="116" t="s">
        <v>0</v>
      </c>
      <c r="B1" s="116"/>
      <c r="C1" s="116"/>
      <c r="D1" s="116"/>
      <c r="E1" s="116"/>
      <c r="F1" s="116"/>
    </row>
    <row r="2" spans="1:6">
      <c r="A2" s="117" t="s">
        <v>16</v>
      </c>
      <c r="B2" s="117"/>
      <c r="C2" s="117"/>
      <c r="D2" s="117"/>
      <c r="E2" s="117"/>
      <c r="F2" s="117"/>
    </row>
    <row r="4" spans="1:6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</row>
    <row r="5" spans="1:6">
      <c r="A5" s="34">
        <v>1</v>
      </c>
      <c r="B5" s="35" t="s">
        <v>17</v>
      </c>
      <c r="C5" s="36" t="s">
        <v>18</v>
      </c>
      <c r="D5" s="37">
        <v>12844500</v>
      </c>
      <c r="E5" s="37"/>
      <c r="F5" s="37">
        <f>D5</f>
        <v>12844500</v>
      </c>
    </row>
    <row r="6" spans="1:6">
      <c r="A6" s="34">
        <v>2</v>
      </c>
      <c r="B6" s="35" t="s">
        <v>8</v>
      </c>
      <c r="C6" s="36" t="s">
        <v>9</v>
      </c>
      <c r="D6" s="37"/>
      <c r="E6" s="37">
        <v>74000</v>
      </c>
      <c r="F6" s="37">
        <f>F5+D6-E6</f>
        <v>12770500</v>
      </c>
    </row>
    <row r="7" spans="1:6">
      <c r="A7" s="34">
        <v>3</v>
      </c>
      <c r="B7" s="35" t="s">
        <v>10</v>
      </c>
      <c r="C7" s="38" t="s">
        <v>11</v>
      </c>
      <c r="D7" s="39"/>
      <c r="E7" s="39">
        <v>36000</v>
      </c>
      <c r="F7" s="39">
        <f>F6+D7-E7</f>
        <v>12734500</v>
      </c>
    </row>
    <row r="8" spans="1:6">
      <c r="A8" s="34">
        <v>4</v>
      </c>
      <c r="B8" s="35" t="s">
        <v>12</v>
      </c>
      <c r="C8" s="36" t="s">
        <v>13</v>
      </c>
      <c r="D8" s="37">
        <v>100000</v>
      </c>
      <c r="E8" s="37"/>
      <c r="F8" s="39">
        <f t="shared" ref="F8:F27" si="0">F7+D8-E8</f>
        <v>12834500</v>
      </c>
    </row>
    <row r="9" spans="1:6">
      <c r="A9" s="34">
        <v>5</v>
      </c>
      <c r="B9" s="35" t="s">
        <v>14</v>
      </c>
      <c r="C9" s="36" t="s">
        <v>15</v>
      </c>
      <c r="D9" s="37"/>
      <c r="E9" s="37">
        <v>97000</v>
      </c>
      <c r="F9" s="39">
        <f t="shared" si="0"/>
        <v>12737500</v>
      </c>
    </row>
    <row r="10" spans="1:6">
      <c r="A10" s="34">
        <v>6</v>
      </c>
      <c r="B10" s="35" t="s">
        <v>19</v>
      </c>
      <c r="C10" s="36" t="s">
        <v>13</v>
      </c>
      <c r="D10" s="37">
        <v>100000</v>
      </c>
      <c r="E10" s="37"/>
      <c r="F10" s="39">
        <f t="shared" si="0"/>
        <v>12837500</v>
      </c>
    </row>
    <row r="11" spans="1:6">
      <c r="A11" s="34">
        <v>7</v>
      </c>
      <c r="B11" s="35" t="s">
        <v>20</v>
      </c>
      <c r="C11" s="36" t="s">
        <v>7</v>
      </c>
      <c r="D11" s="37">
        <v>700000</v>
      </c>
      <c r="E11" s="37"/>
      <c r="F11" s="39">
        <f t="shared" si="0"/>
        <v>13537500</v>
      </c>
    </row>
    <row r="12" spans="1:6">
      <c r="A12" s="107" t="s">
        <v>21</v>
      </c>
      <c r="B12" s="108"/>
      <c r="C12" s="109"/>
      <c r="D12" s="3">
        <f>SUM(D5:D11)</f>
        <v>13744500</v>
      </c>
      <c r="E12" s="4">
        <f>SUM(E5:E11)</f>
        <v>207000</v>
      </c>
      <c r="F12" s="5">
        <f>D12-E12</f>
        <v>13537500</v>
      </c>
    </row>
    <row r="13" spans="1:6" ht="14.45" customHeight="1">
      <c r="A13" s="110" t="s">
        <v>22</v>
      </c>
      <c r="B13" s="111"/>
      <c r="C13" s="112"/>
      <c r="D13" s="113">
        <f>F12</f>
        <v>13537500</v>
      </c>
      <c r="E13" s="114"/>
      <c r="F13" s="115"/>
    </row>
    <row r="14" spans="1:6">
      <c r="A14" s="34">
        <v>8</v>
      </c>
      <c r="B14" s="35" t="s">
        <v>24</v>
      </c>
      <c r="C14" s="36" t="s">
        <v>23</v>
      </c>
      <c r="D14" s="37">
        <f>F11</f>
        <v>13537500</v>
      </c>
      <c r="E14" s="37"/>
      <c r="F14" s="39">
        <f>F11</f>
        <v>13537500</v>
      </c>
    </row>
    <row r="15" spans="1:6">
      <c r="A15" s="34">
        <v>9</v>
      </c>
      <c r="B15" s="35" t="s">
        <v>25</v>
      </c>
      <c r="C15" s="36" t="s">
        <v>26</v>
      </c>
      <c r="D15" s="37"/>
      <c r="E15" s="37">
        <v>202000</v>
      </c>
      <c r="F15" s="39">
        <f t="shared" si="0"/>
        <v>13335500</v>
      </c>
    </row>
    <row r="16" spans="1:6">
      <c r="A16" s="34">
        <v>10</v>
      </c>
      <c r="B16" s="35" t="s">
        <v>27</v>
      </c>
      <c r="C16" s="36" t="s">
        <v>13</v>
      </c>
      <c r="D16" s="37">
        <v>200000</v>
      </c>
      <c r="E16" s="37"/>
      <c r="F16" s="39">
        <f t="shared" si="0"/>
        <v>13535500</v>
      </c>
    </row>
    <row r="17" spans="1:6">
      <c r="A17" s="34">
        <v>11</v>
      </c>
      <c r="B17" s="35" t="s">
        <v>28</v>
      </c>
      <c r="C17" s="36" t="s">
        <v>29</v>
      </c>
      <c r="D17" s="37"/>
      <c r="E17" s="37">
        <v>75000</v>
      </c>
      <c r="F17" s="39">
        <f t="shared" si="0"/>
        <v>13460500</v>
      </c>
    </row>
    <row r="18" spans="1:6">
      <c r="A18" s="34">
        <v>12</v>
      </c>
      <c r="B18" s="35" t="s">
        <v>30</v>
      </c>
      <c r="C18" s="36" t="s">
        <v>13</v>
      </c>
      <c r="D18" s="37">
        <v>100000</v>
      </c>
      <c r="E18" s="37"/>
      <c r="F18" s="39">
        <f t="shared" si="0"/>
        <v>13560500</v>
      </c>
    </row>
    <row r="19" spans="1:6">
      <c r="A19" s="34">
        <v>13</v>
      </c>
      <c r="B19" s="35" t="s">
        <v>31</v>
      </c>
      <c r="C19" s="36" t="s">
        <v>15</v>
      </c>
      <c r="D19" s="37"/>
      <c r="E19" s="37">
        <v>97000</v>
      </c>
      <c r="F19" s="39">
        <f t="shared" si="0"/>
        <v>13463500</v>
      </c>
    </row>
    <row r="20" spans="1:6">
      <c r="A20" s="34">
        <v>14</v>
      </c>
      <c r="B20" s="35" t="s">
        <v>32</v>
      </c>
      <c r="C20" s="36" t="s">
        <v>13</v>
      </c>
      <c r="D20" s="37">
        <v>100000</v>
      </c>
      <c r="E20" s="37"/>
      <c r="F20" s="39">
        <f t="shared" si="0"/>
        <v>13563500</v>
      </c>
    </row>
    <row r="21" spans="1:6">
      <c r="A21" s="34">
        <v>15</v>
      </c>
      <c r="B21" s="35" t="s">
        <v>31</v>
      </c>
      <c r="C21" s="36" t="s">
        <v>13</v>
      </c>
      <c r="D21" s="37">
        <v>200000</v>
      </c>
      <c r="E21" s="37"/>
      <c r="F21" s="39">
        <f t="shared" si="0"/>
        <v>13763500</v>
      </c>
    </row>
    <row r="22" spans="1:6">
      <c r="A22" s="34">
        <v>16</v>
      </c>
      <c r="B22" s="35" t="s">
        <v>33</v>
      </c>
      <c r="C22" s="36" t="s">
        <v>13</v>
      </c>
      <c r="D22" s="37">
        <v>100000</v>
      </c>
      <c r="E22" s="37"/>
      <c r="F22" s="39">
        <f t="shared" si="0"/>
        <v>13863500</v>
      </c>
    </row>
    <row r="23" spans="1:6">
      <c r="A23" s="107" t="s">
        <v>21</v>
      </c>
      <c r="B23" s="108"/>
      <c r="C23" s="109"/>
      <c r="D23" s="3">
        <f>SUM(D14:D22)</f>
        <v>14237500</v>
      </c>
      <c r="E23" s="4">
        <f>SUM(E14:E22)</f>
        <v>374000</v>
      </c>
      <c r="F23" s="5">
        <f>D23-E23</f>
        <v>13863500</v>
      </c>
    </row>
    <row r="24" spans="1:6">
      <c r="A24" s="110" t="s">
        <v>34</v>
      </c>
      <c r="B24" s="111"/>
      <c r="C24" s="112"/>
      <c r="D24" s="113">
        <f>F23</f>
        <v>13863500</v>
      </c>
      <c r="E24" s="114"/>
      <c r="F24" s="115"/>
    </row>
    <row r="25" spans="1:6">
      <c r="A25" s="34">
        <v>17</v>
      </c>
      <c r="B25" s="40" t="s">
        <v>35</v>
      </c>
      <c r="C25" s="36" t="s">
        <v>36</v>
      </c>
      <c r="D25" s="62">
        <f>F22</f>
        <v>13863500</v>
      </c>
      <c r="E25" s="37"/>
      <c r="F25" s="39">
        <f>F22</f>
        <v>13863500</v>
      </c>
    </row>
    <row r="26" spans="1:6">
      <c r="A26" s="34">
        <v>18</v>
      </c>
      <c r="B26" s="41" t="s">
        <v>37</v>
      </c>
      <c r="C26" s="36" t="s">
        <v>7</v>
      </c>
      <c r="D26" s="62">
        <v>700000</v>
      </c>
      <c r="E26" s="62"/>
      <c r="F26" s="39">
        <f t="shared" si="0"/>
        <v>14563500</v>
      </c>
    </row>
    <row r="27" spans="1:6">
      <c r="A27" s="34">
        <v>19</v>
      </c>
      <c r="B27" s="41" t="s">
        <v>38</v>
      </c>
      <c r="C27" s="36" t="s">
        <v>39</v>
      </c>
      <c r="D27" s="62"/>
      <c r="E27" s="62">
        <v>175000</v>
      </c>
      <c r="F27" s="39">
        <f t="shared" si="0"/>
        <v>14388500</v>
      </c>
    </row>
    <row r="28" spans="1:6">
      <c r="A28" s="34">
        <v>20</v>
      </c>
      <c r="B28" s="41" t="s">
        <v>40</v>
      </c>
      <c r="C28" s="36" t="s">
        <v>41</v>
      </c>
      <c r="D28" s="62"/>
      <c r="E28" s="62">
        <v>1200000</v>
      </c>
      <c r="F28" s="39">
        <f>F27+D28-E28</f>
        <v>13188500</v>
      </c>
    </row>
    <row r="29" spans="1:6">
      <c r="A29" s="34">
        <v>21</v>
      </c>
      <c r="B29" s="41" t="s">
        <v>40</v>
      </c>
      <c r="C29" s="36" t="s">
        <v>42</v>
      </c>
      <c r="D29" s="62"/>
      <c r="E29" s="62">
        <v>63000</v>
      </c>
      <c r="F29" s="39">
        <f>F28+D29-E29</f>
        <v>13125500</v>
      </c>
    </row>
    <row r="30" spans="1:6">
      <c r="A30" s="34">
        <v>22</v>
      </c>
      <c r="B30" s="41" t="s">
        <v>43</v>
      </c>
      <c r="C30" s="36" t="s">
        <v>13</v>
      </c>
      <c r="D30" s="62">
        <v>100000</v>
      </c>
      <c r="E30" s="62"/>
      <c r="F30" s="39">
        <f t="shared" ref="F30:F58" si="1">F29+D30-E30</f>
        <v>13225500</v>
      </c>
    </row>
    <row r="31" spans="1:6">
      <c r="A31" s="34">
        <v>23</v>
      </c>
      <c r="B31" s="41" t="s">
        <v>44</v>
      </c>
      <c r="C31" s="36" t="s">
        <v>45</v>
      </c>
      <c r="D31" s="62"/>
      <c r="E31" s="62">
        <v>40000</v>
      </c>
      <c r="F31" s="39">
        <f t="shared" si="1"/>
        <v>13185500</v>
      </c>
    </row>
    <row r="32" spans="1:6">
      <c r="A32" s="34">
        <v>24</v>
      </c>
      <c r="B32" s="41" t="s">
        <v>44</v>
      </c>
      <c r="C32" s="36" t="s">
        <v>46</v>
      </c>
      <c r="D32" s="62"/>
      <c r="E32" s="62">
        <v>125000</v>
      </c>
      <c r="F32" s="39">
        <f t="shared" si="1"/>
        <v>13060500</v>
      </c>
    </row>
    <row r="33" spans="1:6">
      <c r="A33" s="34">
        <v>25</v>
      </c>
      <c r="B33" s="41" t="s">
        <v>47</v>
      </c>
      <c r="C33" s="36" t="s">
        <v>48</v>
      </c>
      <c r="D33" s="62">
        <v>150000</v>
      </c>
      <c r="E33" s="62"/>
      <c r="F33" s="39">
        <f t="shared" si="1"/>
        <v>13210500</v>
      </c>
    </row>
    <row r="34" spans="1:6" ht="30">
      <c r="A34" s="34">
        <v>26</v>
      </c>
      <c r="B34" s="41" t="s">
        <v>49</v>
      </c>
      <c r="C34" s="43" t="s">
        <v>50</v>
      </c>
      <c r="D34" s="62"/>
      <c r="E34" s="92">
        <v>13167000</v>
      </c>
      <c r="F34" s="44">
        <f t="shared" si="1"/>
        <v>43500</v>
      </c>
    </row>
    <row r="35" spans="1:6">
      <c r="A35" s="107" t="s">
        <v>21</v>
      </c>
      <c r="B35" s="108"/>
      <c r="C35" s="109"/>
      <c r="D35" s="93">
        <f>SUM(D25:D34)</f>
        <v>14813500</v>
      </c>
      <c r="E35" s="4">
        <f>SUM(E25:E34)</f>
        <v>14770000</v>
      </c>
      <c r="F35" s="5">
        <f>D35-E35</f>
        <v>43500</v>
      </c>
    </row>
    <row r="36" spans="1:6">
      <c r="A36" s="110" t="s">
        <v>51</v>
      </c>
      <c r="B36" s="111"/>
      <c r="C36" s="112"/>
      <c r="D36" s="113">
        <f>F35</f>
        <v>43500</v>
      </c>
      <c r="E36" s="114"/>
      <c r="F36" s="115"/>
    </row>
    <row r="37" spans="1:6">
      <c r="A37" s="34">
        <v>27</v>
      </c>
      <c r="B37" s="32">
        <v>45017</v>
      </c>
      <c r="C37" s="8" t="s">
        <v>59</v>
      </c>
      <c r="D37" s="82">
        <f>F34</f>
        <v>43500</v>
      </c>
      <c r="E37" s="84"/>
      <c r="F37" s="39">
        <f>F34</f>
        <v>43500</v>
      </c>
    </row>
    <row r="38" spans="1:6">
      <c r="A38" s="34">
        <v>28</v>
      </c>
      <c r="B38" s="32">
        <v>45022</v>
      </c>
      <c r="C38" s="8" t="s">
        <v>13</v>
      </c>
      <c r="D38" s="89">
        <v>250000</v>
      </c>
      <c r="E38" s="84"/>
      <c r="F38" s="39">
        <f t="shared" si="1"/>
        <v>293500</v>
      </c>
    </row>
    <row r="39" spans="1:6">
      <c r="A39" s="34">
        <v>29</v>
      </c>
      <c r="B39" s="56">
        <v>45031</v>
      </c>
      <c r="C39" s="36" t="s">
        <v>13</v>
      </c>
      <c r="D39" s="90">
        <v>100000</v>
      </c>
      <c r="E39" s="85"/>
      <c r="F39" s="39">
        <f t="shared" si="1"/>
        <v>393500</v>
      </c>
    </row>
    <row r="40" spans="1:6">
      <c r="A40" s="34">
        <v>30</v>
      </c>
      <c r="B40" s="33">
        <v>45036</v>
      </c>
      <c r="C40" s="36" t="s">
        <v>13</v>
      </c>
      <c r="D40" s="90">
        <v>500000</v>
      </c>
      <c r="E40" s="85"/>
      <c r="F40" s="39">
        <f t="shared" si="1"/>
        <v>893500</v>
      </c>
    </row>
    <row r="41" spans="1:6">
      <c r="A41" s="34">
        <v>31</v>
      </c>
      <c r="B41" s="57">
        <v>45037</v>
      </c>
      <c r="C41" s="36" t="s">
        <v>13</v>
      </c>
      <c r="D41" s="90">
        <v>1000000</v>
      </c>
      <c r="E41" s="85"/>
      <c r="F41" s="39">
        <f t="shared" si="1"/>
        <v>1893500</v>
      </c>
    </row>
    <row r="42" spans="1:6">
      <c r="A42" s="34">
        <v>32</v>
      </c>
      <c r="B42" s="33">
        <v>45040</v>
      </c>
      <c r="C42" s="36" t="s">
        <v>52</v>
      </c>
      <c r="D42" s="91">
        <v>4025000</v>
      </c>
      <c r="E42" s="85"/>
      <c r="F42" s="39">
        <f t="shared" si="1"/>
        <v>5918500</v>
      </c>
    </row>
    <row r="43" spans="1:6">
      <c r="A43" s="34">
        <v>33</v>
      </c>
      <c r="B43" s="57">
        <v>45040</v>
      </c>
      <c r="C43" s="36" t="s">
        <v>53</v>
      </c>
      <c r="D43" s="9"/>
      <c r="E43" s="86">
        <v>250000</v>
      </c>
      <c r="F43" s="39">
        <f t="shared" si="1"/>
        <v>5668500</v>
      </c>
    </row>
    <row r="44" spans="1:6" s="7" customFormat="1" ht="30">
      <c r="A44" s="45">
        <v>34</v>
      </c>
      <c r="B44" s="33">
        <v>45040</v>
      </c>
      <c r="C44" s="46" t="s">
        <v>54</v>
      </c>
      <c r="D44" s="10"/>
      <c r="E44" s="87">
        <v>1000000</v>
      </c>
      <c r="F44" s="47">
        <f t="shared" si="1"/>
        <v>4668500</v>
      </c>
    </row>
    <row r="45" spans="1:6">
      <c r="A45" s="34">
        <v>35</v>
      </c>
      <c r="B45" s="33">
        <v>45040</v>
      </c>
      <c r="C45" s="36" t="s">
        <v>55</v>
      </c>
      <c r="D45" s="11"/>
      <c r="E45" s="87">
        <v>350000</v>
      </c>
      <c r="F45" s="39">
        <f t="shared" si="1"/>
        <v>4318500</v>
      </c>
    </row>
    <row r="46" spans="1:6">
      <c r="A46" s="34">
        <v>36</v>
      </c>
      <c r="B46" s="57">
        <v>45040</v>
      </c>
      <c r="C46" s="36" t="s">
        <v>56</v>
      </c>
      <c r="D46" s="12"/>
      <c r="E46" s="88">
        <v>190000</v>
      </c>
      <c r="F46" s="39">
        <f t="shared" si="1"/>
        <v>4128500</v>
      </c>
    </row>
    <row r="47" spans="1:6">
      <c r="A47" s="34">
        <v>37</v>
      </c>
      <c r="B47" s="33">
        <v>45040</v>
      </c>
      <c r="C47" s="36" t="s">
        <v>57</v>
      </c>
      <c r="D47" s="12"/>
      <c r="E47" s="87">
        <v>200000</v>
      </c>
      <c r="F47" s="39">
        <f t="shared" si="1"/>
        <v>3928500</v>
      </c>
    </row>
    <row r="48" spans="1:6">
      <c r="A48" s="107" t="s">
        <v>21</v>
      </c>
      <c r="B48" s="108"/>
      <c r="C48" s="109"/>
      <c r="D48" s="6">
        <f>SUM(D37:D47)</f>
        <v>5918500</v>
      </c>
      <c r="E48" s="5">
        <f>SUM(E37:E47)</f>
        <v>1990000</v>
      </c>
      <c r="F48" s="5">
        <f>D48-E48</f>
        <v>3928500</v>
      </c>
    </row>
    <row r="49" spans="1:6">
      <c r="A49" s="110" t="s">
        <v>58</v>
      </c>
      <c r="B49" s="111"/>
      <c r="C49" s="112"/>
      <c r="D49" s="113">
        <f>F48</f>
        <v>3928500</v>
      </c>
      <c r="E49" s="114"/>
      <c r="F49" s="115"/>
    </row>
    <row r="50" spans="1:6">
      <c r="A50" s="34">
        <v>38</v>
      </c>
      <c r="B50" s="13" t="s">
        <v>69</v>
      </c>
      <c r="C50" s="8" t="s">
        <v>60</v>
      </c>
      <c r="D50" s="82">
        <f>F47</f>
        <v>3928500</v>
      </c>
      <c r="E50" s="80"/>
      <c r="F50" s="39">
        <f>F47</f>
        <v>3928500</v>
      </c>
    </row>
    <row r="51" spans="1:6">
      <c r="A51" s="34">
        <v>39</v>
      </c>
      <c r="B51" s="58" t="s">
        <v>61</v>
      </c>
      <c r="C51" s="36" t="s">
        <v>13</v>
      </c>
      <c r="D51" s="83">
        <v>100000</v>
      </c>
      <c r="E51" s="81"/>
      <c r="F51" s="39">
        <f t="shared" si="1"/>
        <v>4028500</v>
      </c>
    </row>
    <row r="52" spans="1:6">
      <c r="A52" s="34">
        <v>40</v>
      </c>
      <c r="B52" s="58" t="s">
        <v>62</v>
      </c>
      <c r="C52" s="36" t="s">
        <v>13</v>
      </c>
      <c r="D52" s="83">
        <v>100000</v>
      </c>
      <c r="E52" s="81"/>
      <c r="F52" s="39">
        <f t="shared" si="1"/>
        <v>4128500</v>
      </c>
    </row>
    <row r="53" spans="1:6">
      <c r="A53" s="34">
        <v>41</v>
      </c>
      <c r="B53" s="58" t="s">
        <v>63</v>
      </c>
      <c r="C53" s="36" t="s">
        <v>46</v>
      </c>
      <c r="D53" s="15"/>
      <c r="E53" s="79">
        <v>125000</v>
      </c>
      <c r="F53" s="39">
        <f t="shared" si="1"/>
        <v>4003500</v>
      </c>
    </row>
    <row r="54" spans="1:6">
      <c r="A54" s="34">
        <v>42</v>
      </c>
      <c r="B54" s="58" t="s">
        <v>64</v>
      </c>
      <c r="C54" s="36" t="s">
        <v>65</v>
      </c>
      <c r="D54" s="15"/>
      <c r="E54" s="79">
        <v>210000</v>
      </c>
      <c r="F54" s="39">
        <f t="shared" si="1"/>
        <v>3793500</v>
      </c>
    </row>
    <row r="55" spans="1:6">
      <c r="A55" s="34">
        <v>43</v>
      </c>
      <c r="B55" s="58" t="s">
        <v>64</v>
      </c>
      <c r="C55" s="36" t="s">
        <v>66</v>
      </c>
      <c r="D55" s="15"/>
      <c r="E55" s="79">
        <v>75000</v>
      </c>
      <c r="F55" s="39">
        <f t="shared" si="1"/>
        <v>3718500</v>
      </c>
    </row>
    <row r="56" spans="1:6">
      <c r="A56" s="34">
        <v>44</v>
      </c>
      <c r="B56" s="58" t="s">
        <v>64</v>
      </c>
      <c r="C56" s="36" t="s">
        <v>67</v>
      </c>
      <c r="D56" s="79"/>
      <c r="E56" s="79">
        <v>110000</v>
      </c>
      <c r="F56" s="39">
        <f t="shared" si="1"/>
        <v>3608500</v>
      </c>
    </row>
    <row r="57" spans="1:6">
      <c r="A57" s="34">
        <v>45</v>
      </c>
      <c r="B57" s="58" t="s">
        <v>64</v>
      </c>
      <c r="C57" s="36" t="s">
        <v>13</v>
      </c>
      <c r="D57" s="83">
        <v>100000</v>
      </c>
      <c r="E57" s="14"/>
      <c r="F57" s="39">
        <f t="shared" si="1"/>
        <v>3708500</v>
      </c>
    </row>
    <row r="58" spans="1:6">
      <c r="A58" s="34">
        <v>46</v>
      </c>
      <c r="B58" s="58" t="s">
        <v>68</v>
      </c>
      <c r="C58" s="36" t="s">
        <v>7</v>
      </c>
      <c r="D58" s="83">
        <v>1000000</v>
      </c>
      <c r="E58" s="14"/>
      <c r="F58" s="39">
        <f t="shared" si="1"/>
        <v>4708500</v>
      </c>
    </row>
    <row r="59" spans="1:6">
      <c r="A59" s="107" t="s">
        <v>21</v>
      </c>
      <c r="B59" s="108"/>
      <c r="C59" s="109"/>
      <c r="D59" s="6">
        <f>SUM(D50:D58)</f>
        <v>5228500</v>
      </c>
      <c r="E59" s="69">
        <f>SUM(E50:E58)</f>
        <v>520000</v>
      </c>
      <c r="F59" s="5">
        <f>D59-E59</f>
        <v>4708500</v>
      </c>
    </row>
    <row r="60" spans="1:6">
      <c r="A60" s="110" t="s">
        <v>70</v>
      </c>
      <c r="B60" s="111"/>
      <c r="C60" s="112"/>
      <c r="D60" s="113">
        <f>F59</f>
        <v>4708500</v>
      </c>
      <c r="E60" s="114"/>
      <c r="F60" s="115"/>
    </row>
    <row r="61" spans="1:6">
      <c r="A61" s="34">
        <v>47</v>
      </c>
      <c r="B61" s="13" t="s">
        <v>71</v>
      </c>
      <c r="C61" s="8" t="s">
        <v>72</v>
      </c>
      <c r="D61" s="64">
        <f>F58</f>
        <v>4708500</v>
      </c>
      <c r="E61" s="65"/>
      <c r="F61" s="39">
        <f>F58</f>
        <v>4708500</v>
      </c>
    </row>
    <row r="62" spans="1:6">
      <c r="A62" s="34">
        <v>48</v>
      </c>
      <c r="B62" s="35" t="s">
        <v>74</v>
      </c>
      <c r="C62" s="38" t="s">
        <v>73</v>
      </c>
      <c r="D62" s="66"/>
      <c r="E62" s="67">
        <v>2000000</v>
      </c>
      <c r="F62" s="39">
        <f>F61+D62-E62</f>
        <v>2708500</v>
      </c>
    </row>
    <row r="63" spans="1:6">
      <c r="A63" s="34">
        <v>49</v>
      </c>
      <c r="B63" s="35" t="s">
        <v>78</v>
      </c>
      <c r="C63" s="38" t="s">
        <v>75</v>
      </c>
      <c r="D63" s="66"/>
      <c r="E63" s="67">
        <v>125000</v>
      </c>
      <c r="F63" s="16">
        <f xml:space="preserve"> F62+D63-E63</f>
        <v>2583500</v>
      </c>
    </row>
    <row r="64" spans="1:6">
      <c r="A64" s="34">
        <v>50</v>
      </c>
      <c r="B64" s="35" t="s">
        <v>79</v>
      </c>
      <c r="C64" s="38" t="s">
        <v>13</v>
      </c>
      <c r="D64" s="68">
        <v>100000</v>
      </c>
      <c r="E64" s="66"/>
      <c r="F64" s="16">
        <f t="shared" ref="F64:F75" si="2">F63+D64-E64</f>
        <v>2683500</v>
      </c>
    </row>
    <row r="65" spans="1:9">
      <c r="A65" s="34">
        <v>51</v>
      </c>
      <c r="B65" s="35" t="s">
        <v>80</v>
      </c>
      <c r="C65" s="38" t="s">
        <v>76</v>
      </c>
      <c r="D65" s="66"/>
      <c r="E65" s="68">
        <v>41000</v>
      </c>
      <c r="F65" s="16">
        <f t="shared" si="2"/>
        <v>2642500</v>
      </c>
      <c r="I65">
        <f>SUM(E61:E75)</f>
        <v>3093000</v>
      </c>
    </row>
    <row r="66" spans="1:9">
      <c r="A66" s="34">
        <v>52</v>
      </c>
      <c r="B66" s="35" t="s">
        <v>80</v>
      </c>
      <c r="C66" s="38" t="s">
        <v>77</v>
      </c>
      <c r="D66" s="66"/>
      <c r="E66" s="68">
        <v>85000</v>
      </c>
      <c r="F66" s="16">
        <f t="shared" si="2"/>
        <v>2557500</v>
      </c>
    </row>
    <row r="67" spans="1:9">
      <c r="A67" s="34">
        <v>53</v>
      </c>
      <c r="B67" s="35" t="s">
        <v>81</v>
      </c>
      <c r="C67" s="59" t="s">
        <v>82</v>
      </c>
      <c r="D67" s="63"/>
      <c r="E67" s="61">
        <v>50000</v>
      </c>
      <c r="F67" s="16">
        <f t="shared" si="2"/>
        <v>2507500</v>
      </c>
    </row>
    <row r="68" spans="1:9">
      <c r="A68" s="34">
        <v>54</v>
      </c>
      <c r="B68" s="35" t="s">
        <v>83</v>
      </c>
      <c r="C68" s="59" t="s">
        <v>13</v>
      </c>
      <c r="D68" s="61">
        <v>100000</v>
      </c>
      <c r="E68" s="63"/>
      <c r="F68" s="16">
        <f t="shared" si="2"/>
        <v>2607500</v>
      </c>
    </row>
    <row r="69" spans="1:9">
      <c r="A69" s="34">
        <v>55</v>
      </c>
      <c r="B69" s="35" t="s">
        <v>84</v>
      </c>
      <c r="C69" s="59" t="s">
        <v>15</v>
      </c>
      <c r="D69" s="63"/>
      <c r="E69" s="61">
        <v>100000</v>
      </c>
      <c r="F69" s="16">
        <f t="shared" si="2"/>
        <v>2507500</v>
      </c>
    </row>
    <row r="70" spans="1:9">
      <c r="A70" s="34">
        <v>56</v>
      </c>
      <c r="B70" s="35" t="s">
        <v>85</v>
      </c>
      <c r="C70" s="59" t="s">
        <v>65</v>
      </c>
      <c r="D70" s="63"/>
      <c r="E70" s="61">
        <v>85000</v>
      </c>
      <c r="F70" s="16">
        <f t="shared" si="2"/>
        <v>2422500</v>
      </c>
    </row>
    <row r="71" spans="1:9">
      <c r="A71" s="34">
        <v>57</v>
      </c>
      <c r="B71" s="35" t="s">
        <v>86</v>
      </c>
      <c r="C71" s="59" t="s">
        <v>87</v>
      </c>
      <c r="D71" s="63"/>
      <c r="E71" s="61">
        <v>95000</v>
      </c>
      <c r="F71" s="16">
        <f t="shared" si="2"/>
        <v>2327500</v>
      </c>
    </row>
    <row r="72" spans="1:9" ht="30">
      <c r="A72" s="48">
        <v>58</v>
      </c>
      <c r="B72" s="49" t="s">
        <v>86</v>
      </c>
      <c r="C72" s="43" t="s">
        <v>88</v>
      </c>
      <c r="D72" s="63"/>
      <c r="E72" s="61">
        <v>204000</v>
      </c>
      <c r="F72" s="16">
        <f t="shared" si="2"/>
        <v>2123500</v>
      </c>
    </row>
    <row r="73" spans="1:9">
      <c r="A73" s="34">
        <v>59</v>
      </c>
      <c r="B73" s="35" t="s">
        <v>89</v>
      </c>
      <c r="C73" s="59" t="s">
        <v>13</v>
      </c>
      <c r="D73" s="61">
        <v>100000</v>
      </c>
      <c r="E73" s="63"/>
      <c r="F73" s="16">
        <f t="shared" si="2"/>
        <v>2223500</v>
      </c>
    </row>
    <row r="74" spans="1:9">
      <c r="A74" s="34">
        <v>60</v>
      </c>
      <c r="B74" s="35" t="s">
        <v>90</v>
      </c>
      <c r="C74" s="59" t="s">
        <v>13</v>
      </c>
      <c r="D74" s="61">
        <v>50000</v>
      </c>
      <c r="E74" s="63"/>
      <c r="F74" s="16">
        <f t="shared" si="2"/>
        <v>2273500</v>
      </c>
    </row>
    <row r="75" spans="1:9">
      <c r="A75" s="34">
        <v>61</v>
      </c>
      <c r="B75" s="35" t="s">
        <v>91</v>
      </c>
      <c r="C75" s="34" t="s">
        <v>92</v>
      </c>
      <c r="D75" s="63"/>
      <c r="E75" s="61">
        <v>308000</v>
      </c>
      <c r="F75" s="16">
        <f t="shared" si="2"/>
        <v>1965500</v>
      </c>
    </row>
    <row r="76" spans="1:9">
      <c r="A76" s="107" t="s">
        <v>21</v>
      </c>
      <c r="B76" s="108"/>
      <c r="C76" s="109"/>
      <c r="D76" s="6">
        <f>SUM(D61:D75)</f>
        <v>5058500</v>
      </c>
      <c r="E76" s="5">
        <f>SUM(E61:E75)</f>
        <v>3093000</v>
      </c>
      <c r="F76" s="5">
        <f>D76-E76</f>
        <v>1965500</v>
      </c>
    </row>
    <row r="77" spans="1:9">
      <c r="A77" s="110" t="s">
        <v>102</v>
      </c>
      <c r="B77" s="111"/>
      <c r="C77" s="112"/>
      <c r="D77" s="118">
        <f>F75</f>
        <v>1965500</v>
      </c>
      <c r="E77" s="119"/>
      <c r="F77" s="120"/>
    </row>
    <row r="78" spans="1:9">
      <c r="A78" s="34">
        <v>62</v>
      </c>
      <c r="B78" s="13" t="s">
        <v>94</v>
      </c>
      <c r="C78" s="8" t="s">
        <v>95</v>
      </c>
      <c r="D78" s="61">
        <f>F75</f>
        <v>1965500</v>
      </c>
      <c r="E78" s="63"/>
      <c r="F78" s="16">
        <f>F77+D78-E78</f>
        <v>1965500</v>
      </c>
    </row>
    <row r="79" spans="1:9">
      <c r="A79" s="34">
        <v>63</v>
      </c>
      <c r="B79" s="35" t="s">
        <v>96</v>
      </c>
      <c r="C79" s="2" t="s">
        <v>7</v>
      </c>
      <c r="D79" s="61">
        <v>1100000</v>
      </c>
      <c r="E79" s="63"/>
      <c r="F79" s="16">
        <f t="shared" ref="F79:F84" si="3">F78+D79-E79</f>
        <v>3065500</v>
      </c>
    </row>
    <row r="80" spans="1:9">
      <c r="A80" s="34">
        <v>64</v>
      </c>
      <c r="B80" s="13" t="s">
        <v>94</v>
      </c>
      <c r="C80" s="38" t="s">
        <v>93</v>
      </c>
      <c r="D80" s="63"/>
      <c r="E80" s="61">
        <v>2500000</v>
      </c>
      <c r="F80" s="16">
        <f t="shared" si="3"/>
        <v>565500</v>
      </c>
    </row>
    <row r="81" spans="1:6">
      <c r="A81" s="34">
        <v>65</v>
      </c>
      <c r="B81" s="35" t="s">
        <v>98</v>
      </c>
      <c r="C81" s="38" t="s">
        <v>13</v>
      </c>
      <c r="D81" s="61">
        <v>100000</v>
      </c>
      <c r="E81" s="63"/>
      <c r="F81" s="16">
        <f t="shared" si="3"/>
        <v>665500</v>
      </c>
    </row>
    <row r="82" spans="1:6">
      <c r="A82" s="34">
        <v>66</v>
      </c>
      <c r="B82" s="35" t="s">
        <v>97</v>
      </c>
      <c r="C82" s="38" t="s">
        <v>13</v>
      </c>
      <c r="D82" s="61">
        <v>200000</v>
      </c>
      <c r="E82" s="63"/>
      <c r="F82" s="16">
        <f t="shared" si="3"/>
        <v>865500</v>
      </c>
    </row>
    <row r="83" spans="1:6">
      <c r="A83" s="34">
        <v>67</v>
      </c>
      <c r="B83" s="35" t="s">
        <v>99</v>
      </c>
      <c r="C83" s="38" t="s">
        <v>15</v>
      </c>
      <c r="D83" s="63"/>
      <c r="E83" s="61">
        <v>115000</v>
      </c>
      <c r="F83" s="16">
        <f t="shared" si="3"/>
        <v>750500</v>
      </c>
    </row>
    <row r="84" spans="1:6">
      <c r="A84" s="34">
        <v>68</v>
      </c>
      <c r="B84" s="35" t="s">
        <v>100</v>
      </c>
      <c r="C84" s="38" t="s">
        <v>101</v>
      </c>
      <c r="D84" s="63"/>
      <c r="E84" s="61">
        <v>35000</v>
      </c>
      <c r="F84" s="16">
        <f t="shared" si="3"/>
        <v>715500</v>
      </c>
    </row>
    <row r="85" spans="1:6">
      <c r="A85" s="107" t="s">
        <v>21</v>
      </c>
      <c r="B85" s="108"/>
      <c r="C85" s="109"/>
      <c r="D85" s="6">
        <f>SUM(D78:D84)</f>
        <v>3365500</v>
      </c>
      <c r="E85" s="69">
        <f>SUM(E78:E84)</f>
        <v>2650000</v>
      </c>
      <c r="F85" s="5">
        <f>D85-E85</f>
        <v>715500</v>
      </c>
    </row>
    <row r="86" spans="1:6" ht="14.45" customHeight="1">
      <c r="A86" s="110" t="s">
        <v>103</v>
      </c>
      <c r="B86" s="111"/>
      <c r="C86" s="112"/>
      <c r="D86" s="113">
        <f>F84</f>
        <v>715500</v>
      </c>
      <c r="E86" s="114"/>
      <c r="F86" s="115"/>
    </row>
    <row r="87" spans="1:6">
      <c r="A87" s="34">
        <v>69</v>
      </c>
      <c r="B87" s="13" t="s">
        <v>104</v>
      </c>
      <c r="C87" s="8" t="s">
        <v>105</v>
      </c>
      <c r="D87" s="62">
        <f>F84</f>
        <v>715500</v>
      </c>
      <c r="E87" s="63"/>
      <c r="F87" s="39">
        <f>F84</f>
        <v>715500</v>
      </c>
    </row>
    <row r="88" spans="1:6">
      <c r="A88" s="34">
        <v>70</v>
      </c>
      <c r="B88" s="35" t="s">
        <v>106</v>
      </c>
      <c r="C88" s="38" t="s">
        <v>7</v>
      </c>
      <c r="D88" s="61">
        <v>850000</v>
      </c>
      <c r="E88" s="63"/>
      <c r="F88" s="16">
        <f t="shared" ref="F88:F94" si="4">F87+D88-E88</f>
        <v>1565500</v>
      </c>
    </row>
    <row r="89" spans="1:6">
      <c r="A89" s="34">
        <v>71</v>
      </c>
      <c r="B89" s="35" t="s">
        <v>107</v>
      </c>
      <c r="C89" s="38" t="s">
        <v>108</v>
      </c>
      <c r="D89" s="63"/>
      <c r="E89" s="61">
        <v>187000</v>
      </c>
      <c r="F89" s="16">
        <f t="shared" si="4"/>
        <v>1378500</v>
      </c>
    </row>
    <row r="90" spans="1:6">
      <c r="A90" s="34">
        <v>72</v>
      </c>
      <c r="B90" s="35" t="s">
        <v>109</v>
      </c>
      <c r="C90" s="38" t="s">
        <v>110</v>
      </c>
      <c r="D90" s="63"/>
      <c r="E90" s="61">
        <v>125000</v>
      </c>
      <c r="F90" s="16">
        <f t="shared" si="4"/>
        <v>1253500</v>
      </c>
    </row>
    <row r="91" spans="1:6">
      <c r="A91" s="34">
        <v>73</v>
      </c>
      <c r="B91" s="35" t="s">
        <v>111</v>
      </c>
      <c r="C91" s="38" t="s">
        <v>76</v>
      </c>
      <c r="D91" s="63"/>
      <c r="E91" s="61">
        <v>41000</v>
      </c>
      <c r="F91" s="16">
        <f t="shared" si="4"/>
        <v>1212500</v>
      </c>
    </row>
    <row r="92" spans="1:6">
      <c r="A92" s="34">
        <v>74</v>
      </c>
      <c r="B92" s="35" t="s">
        <v>112</v>
      </c>
      <c r="C92" s="38" t="s">
        <v>113</v>
      </c>
      <c r="D92" s="63"/>
      <c r="E92" s="61">
        <v>50000</v>
      </c>
      <c r="F92" s="16">
        <f t="shared" si="4"/>
        <v>1162500</v>
      </c>
    </row>
    <row r="93" spans="1:6">
      <c r="A93" s="34">
        <v>75</v>
      </c>
      <c r="B93" s="35" t="s">
        <v>114</v>
      </c>
      <c r="C93" s="38" t="s">
        <v>13</v>
      </c>
      <c r="D93" s="61">
        <v>200000</v>
      </c>
      <c r="E93" s="63"/>
      <c r="F93" s="16">
        <f t="shared" si="4"/>
        <v>1362500</v>
      </c>
    </row>
    <row r="94" spans="1:6">
      <c r="A94" s="34">
        <v>76</v>
      </c>
      <c r="B94" s="35" t="s">
        <v>115</v>
      </c>
      <c r="C94" s="2" t="s">
        <v>162</v>
      </c>
      <c r="D94" s="63"/>
      <c r="E94" s="61">
        <v>178000</v>
      </c>
      <c r="F94" s="16">
        <f t="shared" si="4"/>
        <v>1184500</v>
      </c>
    </row>
    <row r="95" spans="1:6">
      <c r="A95" s="107" t="s">
        <v>21</v>
      </c>
      <c r="B95" s="108"/>
      <c r="C95" s="109"/>
      <c r="D95" s="6">
        <f>SUM(D87:D94)</f>
        <v>1765500</v>
      </c>
      <c r="E95" s="5">
        <f>SUM(E87:E94)</f>
        <v>581000</v>
      </c>
      <c r="F95" s="5">
        <f>D95-E95</f>
        <v>1184500</v>
      </c>
    </row>
    <row r="96" spans="1:6" ht="14.45" customHeight="1">
      <c r="A96" s="110" t="s">
        <v>116</v>
      </c>
      <c r="B96" s="111"/>
      <c r="C96" s="112"/>
      <c r="D96" s="113">
        <f>F94</f>
        <v>1184500</v>
      </c>
      <c r="E96" s="114"/>
      <c r="F96" s="115"/>
    </row>
    <row r="97" spans="1:15">
      <c r="A97" s="34">
        <v>77</v>
      </c>
      <c r="B97" s="32" t="s">
        <v>104</v>
      </c>
      <c r="C97" s="8" t="s">
        <v>118</v>
      </c>
      <c r="D97" s="42">
        <f>F94</f>
        <v>1184500</v>
      </c>
      <c r="E97" s="34"/>
      <c r="F97" s="39">
        <f>F94</f>
        <v>1184500</v>
      </c>
    </row>
    <row r="98" spans="1:15" ht="14.45" customHeight="1">
      <c r="A98" s="34">
        <v>78</v>
      </c>
      <c r="B98" s="32">
        <v>45188</v>
      </c>
      <c r="C98" s="38" t="s">
        <v>15</v>
      </c>
      <c r="D98" s="34"/>
      <c r="E98" s="61">
        <v>105000</v>
      </c>
      <c r="F98" s="16">
        <f t="shared" ref="F98:F100" si="5">F97+D98-E98</f>
        <v>1079500</v>
      </c>
    </row>
    <row r="99" spans="1:15">
      <c r="A99" s="34">
        <v>79</v>
      </c>
      <c r="B99" s="32" t="s">
        <v>151</v>
      </c>
      <c r="C99" s="38" t="s">
        <v>7</v>
      </c>
      <c r="D99" s="50">
        <v>850000</v>
      </c>
      <c r="E99" s="34"/>
      <c r="F99" s="16">
        <f t="shared" si="5"/>
        <v>1929500</v>
      </c>
    </row>
    <row r="100" spans="1:15">
      <c r="A100" s="34">
        <v>80</v>
      </c>
      <c r="B100" s="33" t="s">
        <v>152</v>
      </c>
      <c r="C100" s="60" t="s">
        <v>13</v>
      </c>
      <c r="D100" s="17">
        <v>150000</v>
      </c>
      <c r="E100" s="34"/>
      <c r="F100" s="16">
        <f t="shared" si="5"/>
        <v>2079500</v>
      </c>
    </row>
    <row r="101" spans="1:15">
      <c r="A101" s="107" t="s">
        <v>21</v>
      </c>
      <c r="B101" s="108"/>
      <c r="C101" s="109"/>
      <c r="D101" s="6">
        <f>SUM(D97:D100)</f>
        <v>2184500</v>
      </c>
      <c r="E101" s="5">
        <f>SUM(E97:E100)</f>
        <v>105000</v>
      </c>
      <c r="F101" s="5">
        <f>D101-E101</f>
        <v>2079500</v>
      </c>
    </row>
    <row r="102" spans="1:15">
      <c r="A102" s="110" t="s">
        <v>120</v>
      </c>
      <c r="B102" s="111"/>
      <c r="C102" s="112"/>
      <c r="D102" s="113">
        <f>F100</f>
        <v>2079500</v>
      </c>
      <c r="E102" s="114"/>
      <c r="F102" s="115"/>
    </row>
    <row r="103" spans="1:15" ht="14.45" customHeight="1">
      <c r="A103" s="34">
        <v>81</v>
      </c>
      <c r="B103" s="32">
        <v>45200</v>
      </c>
      <c r="C103" s="8" t="s">
        <v>119</v>
      </c>
      <c r="D103" s="51">
        <f>F100</f>
        <v>2079500</v>
      </c>
      <c r="E103" s="51"/>
      <c r="F103" s="52">
        <f>F100</f>
        <v>2079500</v>
      </c>
    </row>
    <row r="104" spans="1:15">
      <c r="A104" s="18">
        <v>82</v>
      </c>
      <c r="B104" s="33" t="s">
        <v>121</v>
      </c>
      <c r="C104" s="53" t="s">
        <v>13</v>
      </c>
      <c r="D104" s="20">
        <v>150000</v>
      </c>
      <c r="E104" s="19"/>
      <c r="F104" s="16">
        <f>F103+D104-E104</f>
        <v>2229500</v>
      </c>
    </row>
    <row r="105" spans="1:15">
      <c r="A105" s="34">
        <v>83</v>
      </c>
      <c r="B105" s="33" t="s">
        <v>122</v>
      </c>
      <c r="C105" s="53" t="s">
        <v>13</v>
      </c>
      <c r="D105" s="20">
        <v>500000</v>
      </c>
      <c r="E105" s="19"/>
      <c r="F105" s="16">
        <f>F104+D105-E105</f>
        <v>2729500</v>
      </c>
    </row>
    <row r="106" spans="1:15">
      <c r="A106" s="18">
        <v>84</v>
      </c>
      <c r="B106" s="33" t="s">
        <v>123</v>
      </c>
      <c r="C106" s="53" t="s">
        <v>76</v>
      </c>
      <c r="D106" s="20"/>
      <c r="E106" s="20">
        <v>39000</v>
      </c>
      <c r="F106" s="16">
        <f>F105+D106-E106</f>
        <v>2690500</v>
      </c>
    </row>
    <row r="107" spans="1:15">
      <c r="A107" s="34">
        <v>85</v>
      </c>
      <c r="B107" s="33" t="s">
        <v>124</v>
      </c>
      <c r="C107" s="53" t="s">
        <v>13</v>
      </c>
      <c r="D107" s="20">
        <v>150000</v>
      </c>
      <c r="E107" s="19"/>
      <c r="F107" s="16">
        <f>F106+D107-E107</f>
        <v>2840500</v>
      </c>
    </row>
    <row r="108" spans="1:15">
      <c r="A108" s="18">
        <v>86</v>
      </c>
      <c r="B108" s="33" t="s">
        <v>124</v>
      </c>
      <c r="C108" s="53" t="s">
        <v>15</v>
      </c>
      <c r="D108" s="20"/>
      <c r="E108" s="20">
        <v>105000</v>
      </c>
      <c r="F108" s="16">
        <f t="shared" ref="F108:F113" si="6">F107+D108-E108</f>
        <v>2735500</v>
      </c>
      <c r="O108" t="s">
        <v>117</v>
      </c>
    </row>
    <row r="109" spans="1:15" ht="30">
      <c r="A109" s="34">
        <v>87</v>
      </c>
      <c r="B109" s="33" t="s">
        <v>124</v>
      </c>
      <c r="C109" s="54" t="s">
        <v>125</v>
      </c>
      <c r="D109" s="20"/>
      <c r="E109" s="20">
        <v>145000</v>
      </c>
      <c r="F109" s="16">
        <f t="shared" si="6"/>
        <v>2590500</v>
      </c>
    </row>
    <row r="110" spans="1:15">
      <c r="A110" s="18">
        <v>88</v>
      </c>
      <c r="B110" s="33" t="s">
        <v>124</v>
      </c>
      <c r="C110" s="53" t="s">
        <v>126</v>
      </c>
      <c r="D110" s="20"/>
      <c r="E110" s="20">
        <v>220000</v>
      </c>
      <c r="F110" s="16">
        <f t="shared" si="6"/>
        <v>2370500</v>
      </c>
    </row>
    <row r="111" spans="1:15">
      <c r="A111" s="34">
        <v>89</v>
      </c>
      <c r="B111" s="33" t="s">
        <v>124</v>
      </c>
      <c r="C111" s="53" t="s">
        <v>127</v>
      </c>
      <c r="D111" s="20"/>
      <c r="E111" s="20">
        <v>720000</v>
      </c>
      <c r="F111" s="16">
        <f t="shared" si="6"/>
        <v>1650500</v>
      </c>
    </row>
    <row r="112" spans="1:15">
      <c r="A112" s="18">
        <v>90</v>
      </c>
      <c r="B112" s="33" t="s">
        <v>124</v>
      </c>
      <c r="C112" s="53" t="s">
        <v>128</v>
      </c>
      <c r="D112" s="20"/>
      <c r="E112" s="20">
        <v>100000</v>
      </c>
      <c r="F112" s="16">
        <f t="shared" si="6"/>
        <v>1550500</v>
      </c>
    </row>
    <row r="113" spans="1:6" ht="30">
      <c r="A113" s="34">
        <v>91</v>
      </c>
      <c r="B113" s="33" t="s">
        <v>129</v>
      </c>
      <c r="C113" s="54" t="s">
        <v>130</v>
      </c>
      <c r="D113" s="20"/>
      <c r="E113" s="20">
        <v>100000</v>
      </c>
      <c r="F113" s="16">
        <f t="shared" si="6"/>
        <v>1450500</v>
      </c>
    </row>
    <row r="114" spans="1:6">
      <c r="A114" s="18">
        <v>92</v>
      </c>
      <c r="B114" s="33" t="s">
        <v>131</v>
      </c>
      <c r="C114" s="53" t="s">
        <v>13</v>
      </c>
      <c r="D114" s="21">
        <v>150000</v>
      </c>
      <c r="E114" s="20"/>
      <c r="F114" s="16">
        <f t="shared" ref="F114:F116" si="7">F113+D114-E114</f>
        <v>1600500</v>
      </c>
    </row>
    <row r="115" spans="1:6">
      <c r="A115" s="34">
        <v>93</v>
      </c>
      <c r="B115" s="33" t="s">
        <v>131</v>
      </c>
      <c r="C115" s="53" t="s">
        <v>7</v>
      </c>
      <c r="D115" s="20">
        <v>550000</v>
      </c>
      <c r="E115" s="20"/>
      <c r="F115" s="16">
        <f t="shared" si="7"/>
        <v>2150500</v>
      </c>
    </row>
    <row r="116" spans="1:6">
      <c r="A116" s="18">
        <v>94</v>
      </c>
      <c r="B116" s="33" t="s">
        <v>132</v>
      </c>
      <c r="C116" s="53" t="s">
        <v>133</v>
      </c>
      <c r="D116" s="20"/>
      <c r="E116" s="20">
        <v>330000</v>
      </c>
      <c r="F116" s="16">
        <f t="shared" si="7"/>
        <v>1820500</v>
      </c>
    </row>
    <row r="117" spans="1:6" ht="14.45" customHeight="1">
      <c r="A117" s="107" t="s">
        <v>21</v>
      </c>
      <c r="B117" s="108"/>
      <c r="C117" s="109"/>
      <c r="D117" s="6">
        <f>SUM(D103:D116)</f>
        <v>3579500</v>
      </c>
      <c r="E117" s="5">
        <f>SUM(E103:E116)</f>
        <v>1759000</v>
      </c>
      <c r="F117" s="5">
        <f>D117-E117</f>
        <v>1820500</v>
      </c>
    </row>
    <row r="118" spans="1:6">
      <c r="A118" s="110" t="s">
        <v>120</v>
      </c>
      <c r="B118" s="111"/>
      <c r="C118" s="112"/>
      <c r="D118" s="113">
        <f>F116</f>
        <v>1820500</v>
      </c>
      <c r="E118" s="114"/>
      <c r="F118" s="115"/>
    </row>
    <row r="119" spans="1:6">
      <c r="A119" s="34">
        <v>95</v>
      </c>
      <c r="B119" s="32">
        <v>45231</v>
      </c>
      <c r="C119" s="8" t="s">
        <v>134</v>
      </c>
      <c r="D119" s="70">
        <f>F116</f>
        <v>1820500</v>
      </c>
      <c r="E119" s="74"/>
      <c r="F119" s="52">
        <f>F116</f>
        <v>1820500</v>
      </c>
    </row>
    <row r="120" spans="1:6">
      <c r="A120" s="34">
        <v>96</v>
      </c>
      <c r="B120" s="33">
        <v>45240</v>
      </c>
      <c r="C120" s="55" t="s">
        <v>135</v>
      </c>
      <c r="D120" s="71"/>
      <c r="E120" s="75">
        <v>50000</v>
      </c>
      <c r="F120" s="21">
        <f t="shared" ref="F120:F126" si="8">F119+D120-E120</f>
        <v>1770500</v>
      </c>
    </row>
    <row r="121" spans="1:6">
      <c r="A121" s="34">
        <v>97</v>
      </c>
      <c r="B121" s="33">
        <v>45242</v>
      </c>
      <c r="C121" s="55" t="s">
        <v>136</v>
      </c>
      <c r="D121" s="71"/>
      <c r="E121" s="75">
        <v>62500</v>
      </c>
      <c r="F121" s="21">
        <f t="shared" si="8"/>
        <v>1708000</v>
      </c>
    </row>
    <row r="122" spans="1:6">
      <c r="A122" s="34">
        <v>98</v>
      </c>
      <c r="B122" s="33">
        <v>45242</v>
      </c>
      <c r="C122" s="55" t="s">
        <v>15</v>
      </c>
      <c r="D122" s="71"/>
      <c r="E122" s="75">
        <v>120000</v>
      </c>
      <c r="F122" s="21">
        <f t="shared" si="8"/>
        <v>1588000</v>
      </c>
    </row>
    <row r="123" spans="1:6">
      <c r="A123" s="34">
        <v>99</v>
      </c>
      <c r="B123" s="33">
        <v>45246</v>
      </c>
      <c r="C123" s="55" t="s">
        <v>137</v>
      </c>
      <c r="D123" s="71"/>
      <c r="E123" s="75">
        <v>100000</v>
      </c>
      <c r="F123" s="21">
        <f t="shared" si="8"/>
        <v>1488000</v>
      </c>
    </row>
    <row r="124" spans="1:6">
      <c r="A124" s="34">
        <v>100</v>
      </c>
      <c r="B124" s="33">
        <v>45253</v>
      </c>
      <c r="C124" s="55" t="s">
        <v>138</v>
      </c>
      <c r="D124" s="71"/>
      <c r="E124" s="75">
        <v>96000</v>
      </c>
      <c r="F124" s="21">
        <f t="shared" si="8"/>
        <v>1392000</v>
      </c>
    </row>
    <row r="125" spans="1:6">
      <c r="A125" s="34">
        <v>101</v>
      </c>
      <c r="B125" s="33">
        <v>45260</v>
      </c>
      <c r="C125" s="55" t="s">
        <v>139</v>
      </c>
      <c r="D125" s="71"/>
      <c r="E125" s="75">
        <v>438000</v>
      </c>
      <c r="F125" s="21">
        <f t="shared" si="8"/>
        <v>954000</v>
      </c>
    </row>
    <row r="126" spans="1:6">
      <c r="A126" s="34">
        <v>102</v>
      </c>
      <c r="B126" s="33">
        <v>45260</v>
      </c>
      <c r="C126" s="55" t="s">
        <v>13</v>
      </c>
      <c r="D126" s="71">
        <v>100000</v>
      </c>
      <c r="E126" s="76"/>
      <c r="F126" s="21">
        <f t="shared" si="8"/>
        <v>1054000</v>
      </c>
    </row>
    <row r="127" spans="1:6">
      <c r="A127" s="107" t="s">
        <v>21</v>
      </c>
      <c r="B127" s="108"/>
      <c r="C127" s="109"/>
      <c r="D127" s="78">
        <f>SUM(D119:D126)</f>
        <v>1920500</v>
      </c>
      <c r="E127" s="69">
        <f>SUM(E119:E126)</f>
        <v>866500</v>
      </c>
      <c r="F127" s="5">
        <f>D127-E127</f>
        <v>1054000</v>
      </c>
    </row>
    <row r="128" spans="1:6">
      <c r="A128" s="110" t="s">
        <v>140</v>
      </c>
      <c r="B128" s="111"/>
      <c r="C128" s="112"/>
      <c r="D128" s="113">
        <f>F126</f>
        <v>1054000</v>
      </c>
      <c r="E128" s="114"/>
      <c r="F128" s="115"/>
    </row>
    <row r="129" spans="1:6">
      <c r="A129" s="34">
        <v>103</v>
      </c>
      <c r="B129" s="32">
        <v>45231</v>
      </c>
      <c r="C129" s="8" t="s">
        <v>141</v>
      </c>
      <c r="D129" s="74">
        <f>F126</f>
        <v>1054000</v>
      </c>
      <c r="E129" s="51"/>
      <c r="F129" s="52">
        <f>F126</f>
        <v>1054000</v>
      </c>
    </row>
    <row r="130" spans="1:6">
      <c r="A130" s="34">
        <v>104</v>
      </c>
      <c r="B130" s="33" t="s">
        <v>142</v>
      </c>
      <c r="C130" s="55" t="s">
        <v>143</v>
      </c>
      <c r="D130" s="75"/>
      <c r="E130" s="71">
        <v>320000</v>
      </c>
      <c r="F130" s="21">
        <f>F129+D130-E130</f>
        <v>734000</v>
      </c>
    </row>
    <row r="131" spans="1:6">
      <c r="A131" s="34">
        <v>105</v>
      </c>
      <c r="B131" s="33" t="s">
        <v>144</v>
      </c>
      <c r="C131" s="55" t="s">
        <v>7</v>
      </c>
      <c r="D131" s="75">
        <v>900000</v>
      </c>
      <c r="E131" s="72"/>
      <c r="F131" s="21">
        <f t="shared" ref="F131:F134" si="9">F130+D131-E131</f>
        <v>1634000</v>
      </c>
    </row>
    <row r="132" spans="1:6">
      <c r="A132" s="34">
        <v>106</v>
      </c>
      <c r="B132" s="33" t="s">
        <v>145</v>
      </c>
      <c r="C132" s="55" t="s">
        <v>146</v>
      </c>
      <c r="D132" s="75"/>
      <c r="E132" s="71">
        <v>60000</v>
      </c>
      <c r="F132" s="21">
        <f t="shared" si="9"/>
        <v>1574000</v>
      </c>
    </row>
    <row r="133" spans="1:6">
      <c r="A133" s="34">
        <v>107</v>
      </c>
      <c r="B133" s="33" t="s">
        <v>147</v>
      </c>
      <c r="C133" s="55" t="s">
        <v>148</v>
      </c>
      <c r="D133" s="75"/>
      <c r="E133" s="71">
        <v>45000</v>
      </c>
      <c r="F133" s="21">
        <f t="shared" si="9"/>
        <v>1529000</v>
      </c>
    </row>
    <row r="134" spans="1:6">
      <c r="A134" s="34">
        <v>108</v>
      </c>
      <c r="B134" s="33" t="s">
        <v>149</v>
      </c>
      <c r="C134" s="55" t="s">
        <v>150</v>
      </c>
      <c r="D134" s="75"/>
      <c r="E134" s="71">
        <v>450000</v>
      </c>
      <c r="F134" s="21">
        <f t="shared" si="9"/>
        <v>1079000</v>
      </c>
    </row>
    <row r="135" spans="1:6">
      <c r="A135" s="107" t="s">
        <v>21</v>
      </c>
      <c r="B135" s="108"/>
      <c r="C135" s="109"/>
      <c r="D135" s="77">
        <f>SUM(D129:D134)</f>
        <v>1954000</v>
      </c>
      <c r="E135" s="73">
        <f>SUM(E129:E134)</f>
        <v>875000</v>
      </c>
      <c r="F135" s="5">
        <f>D135-E135</f>
        <v>1079000</v>
      </c>
    </row>
    <row r="136" spans="1:6">
      <c r="A136" s="121" t="s">
        <v>140</v>
      </c>
      <c r="B136" s="121"/>
      <c r="C136" s="121"/>
      <c r="D136" s="122">
        <f>F134</f>
        <v>1079000</v>
      </c>
      <c r="E136" s="122"/>
      <c r="F136" s="122"/>
    </row>
    <row r="137" spans="1:6">
      <c r="A137" s="22"/>
      <c r="B137" s="23"/>
      <c r="C137" s="24"/>
      <c r="D137" s="25"/>
      <c r="E137" s="25"/>
      <c r="F137" s="26"/>
    </row>
    <row r="138" spans="1:6" ht="28.5">
      <c r="A138" s="22"/>
      <c r="B138" s="123" t="s">
        <v>163</v>
      </c>
      <c r="C138" s="123"/>
      <c r="D138" s="123"/>
      <c r="E138" s="123"/>
      <c r="F138" s="123"/>
    </row>
    <row r="139" spans="1:6" ht="18.75" customHeight="1">
      <c r="A139" s="104" t="s">
        <v>153</v>
      </c>
      <c r="B139" s="104"/>
      <c r="C139" s="104"/>
      <c r="D139" s="104"/>
      <c r="E139" s="104"/>
      <c r="F139" s="30">
        <v>2816000</v>
      </c>
    </row>
    <row r="140" spans="1:6" ht="21.75" customHeight="1">
      <c r="A140" s="104" t="s">
        <v>154</v>
      </c>
      <c r="B140" s="104"/>
      <c r="C140" s="104"/>
      <c r="D140" s="104"/>
      <c r="E140" s="104"/>
      <c r="F140" s="30">
        <v>1850000</v>
      </c>
    </row>
    <row r="141" spans="1:6" ht="18.75">
      <c r="A141" s="105" t="s">
        <v>164</v>
      </c>
      <c r="B141" s="105"/>
      <c r="C141" s="28"/>
      <c r="D141" s="29"/>
      <c r="E141" s="29"/>
      <c r="F141" s="28">
        <f>SUM(F139:F140)</f>
        <v>4666000</v>
      </c>
    </row>
    <row r="142" spans="1:6">
      <c r="A142" s="22"/>
      <c r="B142" s="23"/>
      <c r="C142" s="24"/>
      <c r="D142" s="25"/>
      <c r="E142" s="25"/>
      <c r="F142" s="26"/>
    </row>
    <row r="143" spans="1:6">
      <c r="A143" s="22"/>
      <c r="B143" s="31"/>
      <c r="C143" s="31"/>
      <c r="D143" s="31"/>
      <c r="E143" s="31"/>
      <c r="F143" s="27"/>
    </row>
    <row r="144" spans="1:6" ht="18.75">
      <c r="A144" s="106" t="s">
        <v>155</v>
      </c>
      <c r="B144" s="106"/>
      <c r="C144" s="106"/>
      <c r="D144" s="106"/>
      <c r="E144" s="106"/>
      <c r="F144" s="106"/>
    </row>
    <row r="145" spans="1:6" ht="18.75">
      <c r="A145" s="94"/>
      <c r="B145" s="95"/>
      <c r="C145" s="95"/>
      <c r="D145" s="95"/>
      <c r="E145" s="95"/>
      <c r="F145" s="95"/>
    </row>
    <row r="146" spans="1:6" ht="18.75">
      <c r="A146" s="106" t="s">
        <v>156</v>
      </c>
      <c r="B146" s="106"/>
      <c r="C146" s="106" t="s">
        <v>157</v>
      </c>
      <c r="D146" s="106"/>
      <c r="E146" s="106" t="s">
        <v>158</v>
      </c>
      <c r="F146" s="106"/>
    </row>
    <row r="147" spans="1:6" ht="18.75">
      <c r="A147" s="94"/>
      <c r="B147" s="96"/>
      <c r="C147" s="96"/>
      <c r="D147" s="96"/>
      <c r="E147" s="96"/>
      <c r="F147" s="97"/>
    </row>
    <row r="148" spans="1:6" ht="18.75">
      <c r="A148" s="94"/>
      <c r="B148" s="98"/>
      <c r="C148" s="99"/>
      <c r="D148" s="100"/>
      <c r="E148" s="100"/>
      <c r="F148" s="100"/>
    </row>
    <row r="149" spans="1:6" ht="18.75">
      <c r="A149" s="101"/>
      <c r="B149" s="102"/>
      <c r="C149" s="102"/>
      <c r="D149" s="102"/>
      <c r="E149" s="102"/>
      <c r="F149" s="102"/>
    </row>
    <row r="150" spans="1:6" ht="18.75">
      <c r="A150" s="101"/>
      <c r="B150" s="102"/>
      <c r="C150" s="102"/>
      <c r="D150" s="102"/>
      <c r="E150" s="102"/>
      <c r="F150" s="102"/>
    </row>
    <row r="151" spans="1:6" ht="18.75">
      <c r="A151" s="103" t="s">
        <v>159</v>
      </c>
      <c r="B151" s="103"/>
      <c r="C151" s="103" t="s">
        <v>160</v>
      </c>
      <c r="D151" s="103"/>
      <c r="E151" s="103" t="s">
        <v>161</v>
      </c>
      <c r="F151" s="103"/>
    </row>
  </sheetData>
  <mergeCells count="49">
    <mergeCell ref="A127:C127"/>
    <mergeCell ref="A128:C128"/>
    <mergeCell ref="D128:F128"/>
    <mergeCell ref="A135:C135"/>
    <mergeCell ref="A136:C136"/>
    <mergeCell ref="D136:F136"/>
    <mergeCell ref="A77:C77"/>
    <mergeCell ref="D77:F77"/>
    <mergeCell ref="A117:C117"/>
    <mergeCell ref="A118:C118"/>
    <mergeCell ref="D118:F118"/>
    <mergeCell ref="A101:C101"/>
    <mergeCell ref="A102:C102"/>
    <mergeCell ref="D102:F102"/>
    <mergeCell ref="A1:F1"/>
    <mergeCell ref="A2:F2"/>
    <mergeCell ref="A12:C12"/>
    <mergeCell ref="A13:C13"/>
    <mergeCell ref="D13:F13"/>
    <mergeCell ref="A23:C23"/>
    <mergeCell ref="A24:C24"/>
    <mergeCell ref="D24:F24"/>
    <mergeCell ref="A35:C35"/>
    <mergeCell ref="A36:C36"/>
    <mergeCell ref="D36:F36"/>
    <mergeCell ref="B138:F138"/>
    <mergeCell ref="C146:D146"/>
    <mergeCell ref="E146:F146"/>
    <mergeCell ref="A48:C48"/>
    <mergeCell ref="A49:C49"/>
    <mergeCell ref="D49:F49"/>
    <mergeCell ref="A59:C59"/>
    <mergeCell ref="A60:C60"/>
    <mergeCell ref="D60:F60"/>
    <mergeCell ref="D96:F96"/>
    <mergeCell ref="A96:C96"/>
    <mergeCell ref="D86:F86"/>
    <mergeCell ref="A86:C86"/>
    <mergeCell ref="A76:C76"/>
    <mergeCell ref="A85:C85"/>
    <mergeCell ref="A95:C95"/>
    <mergeCell ref="C151:D151"/>
    <mergeCell ref="E151:F151"/>
    <mergeCell ref="A139:E139"/>
    <mergeCell ref="A140:E140"/>
    <mergeCell ref="A141:B141"/>
    <mergeCell ref="A146:B146"/>
    <mergeCell ref="A151:B151"/>
    <mergeCell ref="A144:F144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33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Kirana</dc:creator>
  <cp:lastModifiedBy>SAGA Net</cp:lastModifiedBy>
  <cp:lastPrinted>2024-01-12T09:11:22Z</cp:lastPrinted>
  <dcterms:created xsi:type="dcterms:W3CDTF">2023-06-01T07:23:40Z</dcterms:created>
  <dcterms:modified xsi:type="dcterms:W3CDTF">2024-01-12T09:13:32Z</dcterms:modified>
</cp:coreProperties>
</file>